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06.2018" sheetId="1" r:id="rId1"/>
    <sheet name="консолидированный 01.06.2018" sheetId="2" state="hidden" r:id="rId2"/>
    <sheet name="май - район" sheetId="3" state="hidden" r:id="rId3"/>
    <sheet name="май  консолид." sheetId="4" state="hidden" r:id="rId4"/>
  </sheets>
  <definedNames>
    <definedName name="_xlnm.Print_Titles" localSheetId="1">'консолидированный 01.06.2018'!$2:$2</definedName>
    <definedName name="_xlnm.Print_Titles" localSheetId="0">'район на 01.06.2018'!$2:$2</definedName>
  </definedNames>
  <calcPr fullCalcOnLoad="1"/>
</workbook>
</file>

<file path=xl/sharedStrings.xml><?xml version="1.0" encoding="utf-8"?>
<sst xmlns="http://schemas.openxmlformats.org/spreadsheetml/2006/main" count="156" uniqueCount="52">
  <si>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</si>
  <si>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</si>
  <si>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</si>
  <si>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</si>
  <si>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</si>
  <si>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</si>
  <si>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</si>
  <si>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</si>
  <si>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</si>
  <si>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</si>
  <si>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</si>
  <si>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</si>
  <si>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</si>
  <si>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</si>
  <si>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</si>
  <si>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</si>
  <si>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</si>
  <si>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Госпошлина за соверш.нотар.действий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</si>
  <si>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</si>
  <si>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</si>
  <si>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>Прочие поступления от использования имущества, находящегося в собственности муниципальных районов, в том числе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</si>
  <si>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</si>
  <si>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</si>
  <si>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</si>
  <si>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</si>
  <si>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</si>
  <si>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</si>
  <si>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</si>
  <si>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</si>
  <si>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Арендная плата  за земли, находящиеся в собственности муницип.районов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</si>
  <si>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</si>
  <si>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</si>
  <si>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</si>
  <si>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</si>
  <si>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</si>
  <si>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</si>
  <si>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</si>
  <si>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2018 года</t>
  </si>
  <si>
    <t>Справочно факт 2018 к факту 2017</t>
  </si>
  <si>
    <t>% 2018 г. к 2017 г.</t>
  </si>
  <si>
    <t>%    2018г. к 2017 г.</t>
  </si>
  <si>
    <t>Д.А.Харчиков</t>
  </si>
  <si>
    <t>Исполнение доходной части   бюджета    Вольского муниципального района  на 01.06.2018 г.</t>
  </si>
  <si>
    <t>Факт на 01.06.2018</t>
  </si>
  <si>
    <t>факт на 01.06.2017</t>
  </si>
  <si>
    <t>Исполнение доходной части  консолидированного  бюджета    Вольского муниципального района  на 01.06.2018 г.</t>
  </si>
  <si>
    <t>Исполнение доходной части   бюджета    Вольского муниципального района  за  май 2018 г.</t>
  </si>
  <si>
    <t>Факт  май 2018</t>
  </si>
  <si>
    <t>факт май   2017</t>
  </si>
  <si>
    <t>Исполнение доходной части  консолидированного  бюджета    Вольского муниципального района  за май  2018 г.</t>
  </si>
  <si>
    <t>Факт май 2018</t>
  </si>
  <si>
    <t>факт май 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</si>
</sst>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F11" sqref="F11"/>
    </sheetView>
  </sheetViews>
  <sheetFormatPr defaultColWidth="9.09765625" defaultRowHeight="14.25"/>
  <cols>
    <col min="1" max="1" width="31.8984375" style="10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3" customWidth="1"/>
    <col min="7" max="7" width="10.3984375" style="1" customWidth="1"/>
    <col min="8" max="16384" width="9.09765625" style="1" customWidth="1"/>
  </cols>
  <sheetData>
    <row r="1" spans="1:7" ht="38.25" customHeight="1">
      <c r="A1" s="28" t="s">
        <v>42</v>
      </c>
      <c r="B1" s="28"/>
      <c r="C1" s="28"/>
      <c r="D1" s="28"/>
      <c r="E1" s="28"/>
      <c r="F1" s="28"/>
      <c r="G1" s="28"/>
    </row>
    <row r="2" spans="1:7" ht="41.25">
      <c r="A2" s="7" t="s">
        <v>0</v>
      </c>
      <c r="B2" s="6" t="s">
        <v>37</v>
      </c>
      <c r="C2" s="4" t="s">
        <v>43</v>
      </c>
      <c r="D2" s="5" t="s">
        <v>10</v>
      </c>
      <c r="E2" s="6" t="s">
        <v>38</v>
      </c>
      <c r="F2" s="6" t="s">
        <v>44</v>
      </c>
      <c r="G2" s="6" t="s">
        <v>39</v>
      </c>
    </row>
    <row r="3" spans="1:7" ht="13.5">
      <c r="A3" s="7" t="s">
        <v>11</v>
      </c>
      <c r="B3" s="13">
        <f>B4+B15</f>
        <v>471433.2</v>
      </c>
      <c r="C3" s="13">
        <f>C4+C15</f>
        <v>127689.2</v>
      </c>
      <c r="D3" s="13">
        <f>C3/B3*100</f>
        <v>27.085321950172364</v>
      </c>
      <c r="E3" s="14">
        <f>C3-F3</f>
        <v>-1186.0999999999913</v>
      </c>
      <c r="F3" s="13">
        <f>F4+F15</f>
        <v>128875.29999999999</v>
      </c>
      <c r="G3" s="23">
        <f>C3/F3*100</f>
        <v>99.07965296686022</v>
      </c>
    </row>
    <row r="4" spans="1:7" ht="13.5">
      <c r="A4" s="7" t="s">
        <v>12</v>
      </c>
      <c r="B4" s="13">
        <f>B5+B7+B11+B6</f>
        <v>303915.8</v>
      </c>
      <c r="C4" s="13">
        <f>C5+C7+C11+C6</f>
        <v>114107.5</v>
      </c>
      <c r="D4" s="13">
        <f aca="true" t="shared" si="0" ref="D4:D27">C4/B4*100</f>
        <v>37.545761029864195</v>
      </c>
      <c r="E4" s="13">
        <f>E5+E7+E11+E6</f>
        <v>8558.9</v>
      </c>
      <c r="F4" s="13">
        <f>F5+F7+F11+F6</f>
        <v>105548.59999999999</v>
      </c>
      <c r="G4" s="23">
        <f aca="true" t="shared" si="1" ref="G4:G29">C4/F4*100</f>
        <v>108.10896591712256</v>
      </c>
    </row>
    <row r="5" spans="1:7" ht="13.5">
      <c r="A5" s="7" t="s">
        <v>13</v>
      </c>
      <c r="B5" s="15">
        <v>253188</v>
      </c>
      <c r="C5" s="15">
        <v>90706.2</v>
      </c>
      <c r="D5" s="25">
        <f t="shared" si="0"/>
        <v>35.82563154651879</v>
      </c>
      <c r="E5" s="17">
        <f aca="true" t="shared" si="2" ref="E5:E28">C5-F5</f>
        <v>6883.5</v>
      </c>
      <c r="F5" s="15">
        <v>83822.7</v>
      </c>
      <c r="G5" s="24">
        <f t="shared" si="1"/>
        <v>108.21197599218351</v>
      </c>
    </row>
    <row r="6" spans="1:7" ht="13.5">
      <c r="A6" s="7" t="s">
        <v>33</v>
      </c>
      <c r="B6" s="15">
        <v>20000</v>
      </c>
      <c r="C6" s="15">
        <v>8027.4</v>
      </c>
      <c r="D6" s="25">
        <f t="shared" si="0"/>
        <v>40.137</v>
      </c>
      <c r="E6" s="17">
        <f t="shared" si="2"/>
        <v>-189.60000000000036</v>
      </c>
      <c r="F6" s="15">
        <v>8217</v>
      </c>
      <c r="G6" s="24">
        <f t="shared" si="1"/>
        <v>97.69258853596202</v>
      </c>
    </row>
    <row r="7" spans="1:7" ht="15.75" customHeight="1">
      <c r="A7" s="7" t="s">
        <v>8</v>
      </c>
      <c r="B7" s="13">
        <f>B8+B9+B10</f>
        <v>24227.8</v>
      </c>
      <c r="C7" s="13">
        <f>C8+C9+C10</f>
        <v>11557.800000000001</v>
      </c>
      <c r="D7" s="13">
        <f t="shared" si="0"/>
        <v>47.70470286200151</v>
      </c>
      <c r="E7" s="14">
        <f t="shared" si="2"/>
        <v>433.3000000000011</v>
      </c>
      <c r="F7" s="13">
        <f>F8+F9+F10</f>
        <v>11124.5</v>
      </c>
      <c r="G7" s="23">
        <f t="shared" si="1"/>
        <v>103.89500651714685</v>
      </c>
    </row>
    <row r="8" spans="1:7" ht="39">
      <c r="A8" s="8" t="s">
        <v>1</v>
      </c>
      <c r="B8" s="16">
        <v>23000</v>
      </c>
      <c r="C8" s="15">
        <v>10365.5</v>
      </c>
      <c r="D8" s="25">
        <f t="shared" si="0"/>
        <v>45.06739130434782</v>
      </c>
      <c r="E8" s="17">
        <f>C8-F8</f>
        <v>107.5</v>
      </c>
      <c r="F8" s="15">
        <v>10258</v>
      </c>
      <c r="G8" s="24">
        <f t="shared" si="1"/>
        <v>101.04796256580231</v>
      </c>
    </row>
    <row r="9" spans="1:7" ht="13.5">
      <c r="A9" s="8" t="s">
        <v>2</v>
      </c>
      <c r="B9" s="16">
        <v>1127.8</v>
      </c>
      <c r="C9" s="15">
        <v>1062.6</v>
      </c>
      <c r="D9" s="25">
        <f t="shared" si="0"/>
        <v>94.21883312644084</v>
      </c>
      <c r="E9" s="17">
        <f t="shared" si="2"/>
        <v>284.39999999999986</v>
      </c>
      <c r="F9" s="15">
        <v>778.2</v>
      </c>
      <c r="G9" s="24">
        <f t="shared" si="1"/>
        <v>136.54587509637622</v>
      </c>
    </row>
    <row r="10" spans="1:7" ht="39">
      <c r="A10" s="8" t="s">
        <v>32</v>
      </c>
      <c r="B10" s="16">
        <v>100</v>
      </c>
      <c r="C10" s="15">
        <v>129.7</v>
      </c>
      <c r="D10" s="25">
        <f t="shared" si="0"/>
        <v>129.7</v>
      </c>
      <c r="E10" s="17">
        <f t="shared" si="2"/>
        <v>41.39999999999999</v>
      </c>
      <c r="F10" s="15">
        <v>88.3</v>
      </c>
      <c r="G10" s="24"/>
    </row>
    <row r="11" spans="1:7" ht="26.25">
      <c r="A11" s="7" t="s">
        <v>14</v>
      </c>
      <c r="B11" s="13">
        <f>B13+B14</f>
        <v>6500</v>
      </c>
      <c r="C11" s="13">
        <f>C13+C14</f>
        <v>3816.1</v>
      </c>
      <c r="D11" s="13">
        <f t="shared" si="0"/>
        <v>58.70923076923077</v>
      </c>
      <c r="E11" s="14">
        <f t="shared" si="2"/>
        <v>1431.6999999999998</v>
      </c>
      <c r="F11" s="13">
        <f>F13+F14</f>
        <v>2384.4</v>
      </c>
      <c r="G11" s="23">
        <f t="shared" si="1"/>
        <v>160.0444556282503</v>
      </c>
    </row>
    <row r="12" spans="1:7" ht="13.5">
      <c r="A12" s="8" t="s">
        <v>15</v>
      </c>
      <c r="B12" s="12"/>
      <c r="C12" s="12"/>
      <c r="D12" s="25"/>
      <c r="E12" s="14"/>
      <c r="F12" s="12"/>
      <c r="G12" s="24"/>
    </row>
    <row r="13" spans="1:7" ht="26.25">
      <c r="A13" s="8" t="s">
        <v>16</v>
      </c>
      <c r="B13" s="16">
        <v>6500</v>
      </c>
      <c r="C13" s="16">
        <v>3801.1</v>
      </c>
      <c r="D13" s="25">
        <f t="shared" si="0"/>
        <v>58.47846153846154</v>
      </c>
      <c r="E13" s="17">
        <f t="shared" si="2"/>
        <v>1416.6999999999998</v>
      </c>
      <c r="F13" s="16">
        <v>2384.4</v>
      </c>
      <c r="G13" s="24">
        <f t="shared" si="1"/>
        <v>159.4153665492367</v>
      </c>
    </row>
    <row r="14" spans="1:7" ht="32.25" customHeight="1">
      <c r="A14" s="8" t="s">
        <v>31</v>
      </c>
      <c r="B14" s="16"/>
      <c r="C14" s="16">
        <v>15</v>
      </c>
      <c r="D14" s="25"/>
      <c r="E14" s="17">
        <f t="shared" si="2"/>
        <v>15</v>
      </c>
      <c r="F14" s="16"/>
      <c r="G14" s="24"/>
    </row>
    <row r="15" spans="1:7" ht="33.75">
      <c r="A15" s="11" t="s">
        <v>18</v>
      </c>
      <c r="B15" s="19">
        <f>B16+B22+B23+B24+B26+B28</f>
        <v>167517.40000000002</v>
      </c>
      <c r="C15" s="19">
        <f>C16+C22+C23+C24+C26+C28</f>
        <v>13581.700000000003</v>
      </c>
      <c r="D15" s="13">
        <f t="shared" si="0"/>
        <v>8.107635385936028</v>
      </c>
      <c r="E15" s="14">
        <f t="shared" si="2"/>
        <v>-9744.999999999995</v>
      </c>
      <c r="F15" s="19">
        <f>F16+F22+F23+F24+F26+F28</f>
        <v>23326.699999999997</v>
      </c>
      <c r="G15" s="23">
        <f t="shared" si="1"/>
        <v>58.22383791963717</v>
      </c>
    </row>
    <row r="16" spans="1:7" ht="45">
      <c r="A16" s="20" t="s">
        <v>27</v>
      </c>
      <c r="B16" s="13">
        <f>B17+B19+B21+B20+B18</f>
        <v>27818.2</v>
      </c>
      <c r="C16" s="13">
        <f>C17+C19+C21+C20+C18</f>
        <v>9720.6</v>
      </c>
      <c r="D16" s="13">
        <f t="shared" si="0"/>
        <v>34.9433104945683</v>
      </c>
      <c r="E16" s="14">
        <f t="shared" si="2"/>
        <v>-2290.3999999999996</v>
      </c>
      <c r="F16" s="13">
        <f>F17+F19+F21+F20+F18</f>
        <v>12011</v>
      </c>
      <c r="G16" s="23">
        <f t="shared" si="1"/>
        <v>80.93081342103072</v>
      </c>
    </row>
    <row r="17" spans="1:7" ht="52.5">
      <c r="A17" s="8" t="s">
        <v>36</v>
      </c>
      <c r="B17" s="15">
        <v>15420</v>
      </c>
      <c r="C17" s="15">
        <v>4472.5</v>
      </c>
      <c r="D17" s="25">
        <f t="shared" si="0"/>
        <v>29.00453955901427</v>
      </c>
      <c r="E17" s="17">
        <f t="shared" si="2"/>
        <v>-2600.1000000000004</v>
      </c>
      <c r="F17" s="15">
        <v>7072.6</v>
      </c>
      <c r="G17" s="24">
        <f>C17/F17*100</f>
        <v>63.23699912337754</v>
      </c>
    </row>
    <row r="18" spans="1:7" ht="39">
      <c r="A18" s="8" t="s">
        <v>35</v>
      </c>
      <c r="B18" s="15">
        <v>8584.3</v>
      </c>
      <c r="C18" s="15">
        <v>3555.5</v>
      </c>
      <c r="D18" s="25">
        <f t="shared" si="0"/>
        <v>41.41863634775113</v>
      </c>
      <c r="E18" s="17">
        <f t="shared" si="2"/>
        <v>-2.300000000000182</v>
      </c>
      <c r="F18" s="15">
        <v>3557.8</v>
      </c>
      <c r="G18" s="24">
        <f t="shared" si="1"/>
        <v>99.93535330822418</v>
      </c>
    </row>
    <row r="19" spans="1:7" ht="39.75" customHeight="1">
      <c r="A19" s="8" t="s">
        <v>19</v>
      </c>
      <c r="B19" s="16">
        <v>2903.9</v>
      </c>
      <c r="C19" s="15">
        <v>1331.6</v>
      </c>
      <c r="D19" s="25">
        <f t="shared" si="0"/>
        <v>45.855573539033706</v>
      </c>
      <c r="E19" s="17">
        <f t="shared" si="2"/>
        <v>248.69999999999982</v>
      </c>
      <c r="F19" s="15">
        <v>1082.9</v>
      </c>
      <c r="G19" s="24">
        <f t="shared" si="1"/>
        <v>122.96610952073135</v>
      </c>
    </row>
    <row r="20" spans="1:7" ht="27.75" customHeight="1">
      <c r="A20" s="8" t="s">
        <v>30</v>
      </c>
      <c r="B20" s="16">
        <v>20</v>
      </c>
      <c r="C20" s="15"/>
      <c r="D20" s="25">
        <f t="shared" si="0"/>
        <v>0</v>
      </c>
      <c r="E20" s="17">
        <f t="shared" si="2"/>
        <v>-21.9</v>
      </c>
      <c r="F20" s="15">
        <v>21.9</v>
      </c>
      <c r="G20" s="24"/>
    </row>
    <row r="21" spans="1:7" ht="53.25" customHeight="1">
      <c r="A21" s="8" t="s">
        <v>34</v>
      </c>
      <c r="B21" s="16">
        <v>890</v>
      </c>
      <c r="C21" s="16">
        <v>361</v>
      </c>
      <c r="D21" s="25">
        <f t="shared" si="0"/>
        <v>40.561797752808985</v>
      </c>
      <c r="E21" s="17">
        <f t="shared" si="2"/>
        <v>85.19999999999999</v>
      </c>
      <c r="F21" s="16">
        <v>275.8</v>
      </c>
      <c r="G21" s="24">
        <f t="shared" si="1"/>
        <v>130.891950688905</v>
      </c>
    </row>
    <row r="22" spans="1:7" ht="35.25" customHeight="1">
      <c r="A22" s="11" t="s">
        <v>21</v>
      </c>
      <c r="B22" s="13">
        <v>634.7</v>
      </c>
      <c r="C22" s="13">
        <v>465.2</v>
      </c>
      <c r="D22" s="13">
        <f t="shared" si="0"/>
        <v>73.29446982826532</v>
      </c>
      <c r="E22" s="14">
        <f t="shared" si="2"/>
        <v>48.599999999999966</v>
      </c>
      <c r="F22" s="13">
        <v>416.6</v>
      </c>
      <c r="G22" s="23">
        <f t="shared" si="1"/>
        <v>111.66586653864616</v>
      </c>
    </row>
    <row r="23" spans="1:7" ht="33.75">
      <c r="A23" s="11" t="s">
        <v>22</v>
      </c>
      <c r="B23" s="13">
        <v>4446.4</v>
      </c>
      <c r="C23" s="13">
        <v>1104.1</v>
      </c>
      <c r="D23" s="13">
        <f t="shared" si="0"/>
        <v>24.83132421734437</v>
      </c>
      <c r="E23" s="14">
        <f t="shared" si="2"/>
        <v>-489.10000000000014</v>
      </c>
      <c r="F23" s="13">
        <v>1593.2</v>
      </c>
      <c r="G23" s="23">
        <f t="shared" si="1"/>
        <v>69.30077830780817</v>
      </c>
    </row>
    <row r="24" spans="1:7" ht="33.75">
      <c r="A24" s="11" t="s">
        <v>28</v>
      </c>
      <c r="B24" s="13">
        <v>131557.6</v>
      </c>
      <c r="C24" s="13">
        <v>972.5</v>
      </c>
      <c r="D24" s="13">
        <f t="shared" si="0"/>
        <v>0.7392199310416122</v>
      </c>
      <c r="E24" s="14">
        <f t="shared" si="2"/>
        <v>-7029.7</v>
      </c>
      <c r="F24" s="13">
        <v>8002.2</v>
      </c>
      <c r="G24" s="23">
        <f t="shared" si="1"/>
        <v>12.152907950313665</v>
      </c>
    </row>
    <row r="25" spans="1:7" ht="22.5">
      <c r="A25" s="11" t="s">
        <v>6</v>
      </c>
      <c r="B25" s="12"/>
      <c r="C25" s="12"/>
      <c r="D25" s="25"/>
      <c r="E25" s="14">
        <f t="shared" si="2"/>
        <v>0</v>
      </c>
      <c r="F25" s="12"/>
      <c r="G25" s="24"/>
    </row>
    <row r="26" spans="1:7" ht="22.5">
      <c r="A26" s="11" t="s">
        <v>7</v>
      </c>
      <c r="B26" s="13">
        <v>3060.5</v>
      </c>
      <c r="C26" s="13">
        <v>1316.1</v>
      </c>
      <c r="D26" s="13">
        <f t="shared" si="0"/>
        <v>43.00277732396667</v>
      </c>
      <c r="E26" s="14">
        <f t="shared" si="2"/>
        <v>11.5</v>
      </c>
      <c r="F26" s="13">
        <v>1304.6</v>
      </c>
      <c r="G26" s="23">
        <f t="shared" si="1"/>
        <v>100.88149624405949</v>
      </c>
    </row>
    <row r="27" spans="1:7" ht="26.25" hidden="1">
      <c r="A27" s="8" t="s">
        <v>26</v>
      </c>
      <c r="B27" s="16"/>
      <c r="C27" s="16"/>
      <c r="D27" s="13" t="e">
        <f t="shared" si="0"/>
        <v>#DIV/0!</v>
      </c>
      <c r="E27" s="17"/>
      <c r="F27" s="16"/>
      <c r="G27" s="24" t="e">
        <f t="shared" si="1"/>
        <v>#DIV/0!</v>
      </c>
    </row>
    <row r="28" spans="1:7" ht="26.25">
      <c r="A28" s="7" t="s">
        <v>9</v>
      </c>
      <c r="B28" s="18">
        <v>0</v>
      </c>
      <c r="C28" s="12">
        <v>3.2</v>
      </c>
      <c r="D28" s="13"/>
      <c r="E28" s="14">
        <f t="shared" si="2"/>
        <v>4.1000000000000005</v>
      </c>
      <c r="F28" s="12">
        <v>-0.9</v>
      </c>
      <c r="G28" s="24"/>
    </row>
    <row r="29" spans="1:7" ht="0.75" customHeight="1" hidden="1">
      <c r="A29" s="8" t="s">
        <v>23</v>
      </c>
      <c r="B29" s="19"/>
      <c r="C29" s="19"/>
      <c r="D29" s="13"/>
      <c r="E29" s="14"/>
      <c r="F29" s="13"/>
      <c r="G29" s="24" t="e">
        <f t="shared" si="1"/>
        <v>#DIV/0!</v>
      </c>
    </row>
    <row r="30" spans="1:6" ht="13.5">
      <c r="A30" s="9"/>
      <c r="F30" s="1"/>
    </row>
    <row r="31" spans="1:3" ht="13.5">
      <c r="A31" s="21" t="s">
        <v>24</v>
      </c>
      <c r="B31" s="22"/>
      <c r="C31" s="22"/>
    </row>
    <row r="32" spans="1:3" ht="13.5">
      <c r="A32" s="21" t="s">
        <v>25</v>
      </c>
      <c r="B32" s="22"/>
      <c r="C32" t="s">
        <v>41</v>
      </c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zoomScalePageLayoutView="0" workbookViewId="0" topLeftCell="A1">
      <selection activeCell="A1" sqref="A1:G1"/>
    </sheetView>
  </sheetViews>
  <sheetFormatPr defaultColWidth="9.09765625" defaultRowHeight="14.25"/>
  <cols>
    <col min="1" max="1" width="34.3984375" style="10" customWidth="1"/>
    <col min="2" max="2" width="12.8984375" style="1" bestFit="1" customWidth="1"/>
    <col min="3" max="3" width="11.09765625" style="1" customWidth="1"/>
    <col min="4" max="4" width="9.3984375" style="1" customWidth="1"/>
    <col min="5" max="5" width="11.59765625" style="1" customWidth="1"/>
    <col min="6" max="6" width="11.3984375" style="3" customWidth="1"/>
    <col min="7" max="7" width="9.3984375" style="1" customWidth="1"/>
    <col min="8" max="16384" width="9.09765625" style="1" customWidth="1"/>
  </cols>
  <sheetData>
    <row r="1" spans="1:7" ht="38.25" customHeight="1">
      <c r="A1" s="28" t="s">
        <v>45</v>
      </c>
      <c r="B1" s="28"/>
      <c r="C1" s="28"/>
      <c r="D1" s="28"/>
      <c r="E1" s="28"/>
      <c r="F1" s="28"/>
      <c r="G1" s="28"/>
    </row>
    <row r="2" spans="1:7" ht="41.25">
      <c r="A2" s="7" t="s">
        <v>0</v>
      </c>
      <c r="B2" s="6" t="s">
        <v>37</v>
      </c>
      <c r="C2" s="4" t="s">
        <v>43</v>
      </c>
      <c r="D2" s="5" t="s">
        <v>10</v>
      </c>
      <c r="E2" s="6" t="s">
        <v>38</v>
      </c>
      <c r="F2" s="6" t="s">
        <v>44</v>
      </c>
      <c r="G2" s="6" t="s">
        <v>40</v>
      </c>
    </row>
    <row r="3" spans="1:7" ht="13.5">
      <c r="A3" s="7" t="s">
        <v>11</v>
      </c>
      <c r="B3" s="12">
        <f>B4+B19</f>
        <v>672101.8999999999</v>
      </c>
      <c r="C3" s="12">
        <f>C4+C19</f>
        <v>189311.2</v>
      </c>
      <c r="D3" s="13">
        <f>C3/B3*100</f>
        <v>28.167038361296115</v>
      </c>
      <c r="E3" s="14">
        <f>C3-F3</f>
        <v>163.20000000001164</v>
      </c>
      <c r="F3" s="12">
        <f>F4+F19</f>
        <v>189148</v>
      </c>
      <c r="G3" s="23">
        <f>C3/F3*100</f>
        <v>100.0862816418889</v>
      </c>
    </row>
    <row r="4" spans="1:7" ht="15" customHeight="1">
      <c r="A4" s="7" t="s">
        <v>12</v>
      </c>
      <c r="B4" s="12">
        <f>B5+B7+B11+B14+B6</f>
        <v>461589.6</v>
      </c>
      <c r="C4" s="12">
        <f>C5+C7+C11+C14+C6</f>
        <v>168465.1</v>
      </c>
      <c r="D4" s="13">
        <f aca="true" t="shared" si="0" ref="D4:D30">C4/B4*100</f>
        <v>36.49672782922319</v>
      </c>
      <c r="E4" s="14">
        <f aca="true" t="shared" si="1" ref="E4:E31">C4-F4</f>
        <v>8763</v>
      </c>
      <c r="F4" s="12">
        <f>F5+F7+F11+F14+F6</f>
        <v>159702.1</v>
      </c>
      <c r="G4" s="23">
        <f aca="true" t="shared" si="2" ref="G4:G30">C4/F4*100</f>
        <v>105.48709127807336</v>
      </c>
    </row>
    <row r="5" spans="1:7" ht="17.25" customHeight="1">
      <c r="A5" s="7" t="s">
        <v>13</v>
      </c>
      <c r="B5" s="15">
        <v>358683</v>
      </c>
      <c r="C5" s="15">
        <v>128349.7</v>
      </c>
      <c r="D5" s="25">
        <f t="shared" si="0"/>
        <v>35.7836027913227</v>
      </c>
      <c r="E5" s="17">
        <f t="shared" si="1"/>
        <v>9851.599999999991</v>
      </c>
      <c r="F5" s="15">
        <v>118498.1</v>
      </c>
      <c r="G5" s="24">
        <f t="shared" si="2"/>
        <v>108.31371979803895</v>
      </c>
    </row>
    <row r="6" spans="1:7" ht="18.75" customHeight="1">
      <c r="A6" s="7" t="s">
        <v>33</v>
      </c>
      <c r="B6" s="12">
        <v>28780</v>
      </c>
      <c r="C6" s="12">
        <v>11708.4</v>
      </c>
      <c r="D6" s="25">
        <f t="shared" si="0"/>
        <v>40.68241834607366</v>
      </c>
      <c r="E6" s="17">
        <f t="shared" si="1"/>
        <v>-3331.3999999999996</v>
      </c>
      <c r="F6" s="12">
        <v>15039.8</v>
      </c>
      <c r="G6" s="24">
        <f t="shared" si="2"/>
        <v>77.84943948722723</v>
      </c>
    </row>
    <row r="7" spans="1:7" ht="15.75" customHeight="1">
      <c r="A7" s="7" t="s">
        <v>8</v>
      </c>
      <c r="B7" s="12">
        <f>B8+B9+B10</f>
        <v>25355.6</v>
      </c>
      <c r="C7" s="12">
        <f>C8+C9+C10</f>
        <v>12620.400000000001</v>
      </c>
      <c r="D7" s="13">
        <f t="shared" si="0"/>
        <v>49.77362002871161</v>
      </c>
      <c r="E7" s="14">
        <f t="shared" si="1"/>
        <v>717.7000000000025</v>
      </c>
      <c r="F7" s="12">
        <f>F8+F9+F10</f>
        <v>11902.699999999999</v>
      </c>
      <c r="G7" s="23">
        <f t="shared" si="2"/>
        <v>106.02972434825715</v>
      </c>
    </row>
    <row r="8" spans="1:7" ht="26.25">
      <c r="A8" s="8" t="s">
        <v>1</v>
      </c>
      <c r="B8" s="16">
        <v>23000</v>
      </c>
      <c r="C8" s="25">
        <v>10365.5</v>
      </c>
      <c r="D8" s="25">
        <f t="shared" si="0"/>
        <v>45.06739130434782</v>
      </c>
      <c r="E8" s="26">
        <f>C8-F8</f>
        <v>107.5</v>
      </c>
      <c r="F8" s="25">
        <v>10258</v>
      </c>
      <c r="G8" s="24">
        <f t="shared" si="2"/>
        <v>101.04796256580231</v>
      </c>
    </row>
    <row r="9" spans="1:7" ht="15.75" customHeight="1">
      <c r="A9" s="8" t="s">
        <v>2</v>
      </c>
      <c r="B9" s="16">
        <v>2255.6</v>
      </c>
      <c r="C9" s="25">
        <v>2125.2</v>
      </c>
      <c r="D9" s="25">
        <f t="shared" si="0"/>
        <v>94.21883312644084</v>
      </c>
      <c r="E9" s="26">
        <f t="shared" si="1"/>
        <v>568.7999999999997</v>
      </c>
      <c r="F9" s="25">
        <v>1556.4</v>
      </c>
      <c r="G9" s="24">
        <f t="shared" si="2"/>
        <v>136.54587509637622</v>
      </c>
    </row>
    <row r="10" spans="1:7" ht="39">
      <c r="A10" s="8" t="s">
        <v>32</v>
      </c>
      <c r="B10" s="25">
        <v>100</v>
      </c>
      <c r="C10" s="25">
        <v>129.7</v>
      </c>
      <c r="D10" s="25">
        <f t="shared" si="0"/>
        <v>129.7</v>
      </c>
      <c r="E10" s="26">
        <f t="shared" si="1"/>
        <v>41.39999999999999</v>
      </c>
      <c r="F10" s="25">
        <v>88.3</v>
      </c>
      <c r="G10" s="23"/>
    </row>
    <row r="11" spans="1:7" ht="15" customHeight="1">
      <c r="A11" s="7" t="s">
        <v>3</v>
      </c>
      <c r="B11" s="12">
        <f>B12+B13</f>
        <v>42073</v>
      </c>
      <c r="C11" s="12">
        <f>C12+C13</f>
        <v>11903.7</v>
      </c>
      <c r="D11" s="13">
        <f t="shared" si="0"/>
        <v>28.29296698595299</v>
      </c>
      <c r="E11" s="14">
        <f t="shared" si="1"/>
        <v>120.80000000000109</v>
      </c>
      <c r="F11" s="12">
        <f>F12+F13</f>
        <v>11782.9</v>
      </c>
      <c r="G11" s="23">
        <f t="shared" si="2"/>
        <v>101.02521450576685</v>
      </c>
    </row>
    <row r="12" spans="1:7" ht="17.25" customHeight="1">
      <c r="A12" s="8" t="s">
        <v>4</v>
      </c>
      <c r="B12" s="25">
        <v>14340</v>
      </c>
      <c r="C12" s="25">
        <v>2550.8</v>
      </c>
      <c r="D12" s="25">
        <f t="shared" si="0"/>
        <v>17.788005578800558</v>
      </c>
      <c r="E12" s="26">
        <f t="shared" si="1"/>
        <v>-1115.1999999999998</v>
      </c>
      <c r="F12" s="25">
        <v>3666</v>
      </c>
      <c r="G12" s="24">
        <f t="shared" si="2"/>
        <v>69.57992362247681</v>
      </c>
    </row>
    <row r="13" spans="1:7" ht="13.5">
      <c r="A13" s="8" t="s">
        <v>5</v>
      </c>
      <c r="B13" s="16">
        <v>27733</v>
      </c>
      <c r="C13" s="15">
        <v>9352.9</v>
      </c>
      <c r="D13" s="25">
        <f t="shared" si="0"/>
        <v>33.72480438466808</v>
      </c>
      <c r="E13" s="26">
        <f t="shared" si="1"/>
        <v>1236</v>
      </c>
      <c r="F13" s="15">
        <v>8116.9</v>
      </c>
      <c r="G13" s="24">
        <f t="shared" si="2"/>
        <v>115.22748832682427</v>
      </c>
    </row>
    <row r="14" spans="1:7" ht="26.25">
      <c r="A14" s="7" t="s">
        <v>14</v>
      </c>
      <c r="B14" s="12">
        <f>B16+B17+B18</f>
        <v>6698</v>
      </c>
      <c r="C14" s="12">
        <f>C16+C17+C18</f>
        <v>3882.9</v>
      </c>
      <c r="D14" s="13">
        <f t="shared" si="0"/>
        <v>57.97103613018811</v>
      </c>
      <c r="E14" s="14">
        <f t="shared" si="1"/>
        <v>1404.3000000000002</v>
      </c>
      <c r="F14" s="12">
        <f>F16+F17+F18</f>
        <v>2478.6</v>
      </c>
      <c r="G14" s="23">
        <f t="shared" si="2"/>
        <v>156.6569837811668</v>
      </c>
    </row>
    <row r="15" spans="1:7" ht="13.5">
      <c r="A15" s="8" t="s">
        <v>15</v>
      </c>
      <c r="B15" s="12"/>
      <c r="C15" s="12"/>
      <c r="D15" s="13"/>
      <c r="E15" s="14"/>
      <c r="F15" s="12"/>
      <c r="G15" s="23"/>
    </row>
    <row r="16" spans="1:7" ht="26.25">
      <c r="A16" s="8" t="s">
        <v>16</v>
      </c>
      <c r="B16" s="25">
        <v>6500</v>
      </c>
      <c r="C16" s="25">
        <v>3801.1</v>
      </c>
      <c r="D16" s="25">
        <f t="shared" si="0"/>
        <v>58.47846153846154</v>
      </c>
      <c r="E16" s="26">
        <f t="shared" si="1"/>
        <v>1416.6999999999998</v>
      </c>
      <c r="F16" s="25">
        <v>2384.4</v>
      </c>
      <c r="G16" s="24">
        <f t="shared" si="2"/>
        <v>159.4153665492367</v>
      </c>
    </row>
    <row r="17" spans="1:7" ht="13.5">
      <c r="A17" s="8" t="s">
        <v>17</v>
      </c>
      <c r="B17" s="25">
        <v>198</v>
      </c>
      <c r="C17" s="25">
        <v>66.8</v>
      </c>
      <c r="D17" s="25">
        <f t="shared" si="0"/>
        <v>33.73737373737374</v>
      </c>
      <c r="E17" s="26">
        <f t="shared" si="1"/>
        <v>-27.400000000000006</v>
      </c>
      <c r="F17" s="25">
        <v>94.2</v>
      </c>
      <c r="G17" s="24">
        <f t="shared" si="2"/>
        <v>70.91295116772824</v>
      </c>
    </row>
    <row r="18" spans="1:7" ht="32.25" customHeight="1">
      <c r="A18" s="8" t="s">
        <v>31</v>
      </c>
      <c r="B18" s="16"/>
      <c r="C18" s="16">
        <v>15</v>
      </c>
      <c r="D18" s="25"/>
      <c r="E18" s="26">
        <f t="shared" si="1"/>
        <v>15</v>
      </c>
      <c r="F18" s="16"/>
      <c r="G18" s="23"/>
    </row>
    <row r="19" spans="1:7" ht="33.75">
      <c r="A19" s="11" t="s">
        <v>18</v>
      </c>
      <c r="B19" s="18">
        <f>B20+B26+B28+B29+B30+B31+B27</f>
        <v>210512.3</v>
      </c>
      <c r="C19" s="18">
        <f>C20+C26+C28+C29+C30+C31+C27</f>
        <v>20846.100000000002</v>
      </c>
      <c r="D19" s="13">
        <f t="shared" si="0"/>
        <v>9.90255676271648</v>
      </c>
      <c r="E19" s="14">
        <f t="shared" si="1"/>
        <v>-8599.799999999996</v>
      </c>
      <c r="F19" s="18">
        <f>F20+F26+F28+F29+F30+F31+F27</f>
        <v>29445.899999999998</v>
      </c>
      <c r="G19" s="23">
        <f t="shared" si="2"/>
        <v>70.79457581530878</v>
      </c>
    </row>
    <row r="20" spans="1:7" ht="45">
      <c r="A20" s="20" t="s">
        <v>27</v>
      </c>
      <c r="B20" s="12">
        <f>B21+B23+B25+B24+B22</f>
        <v>36628.2</v>
      </c>
      <c r="C20" s="12">
        <f>C21+C23+C25+C24+C22</f>
        <v>15643</v>
      </c>
      <c r="D20" s="13">
        <f t="shared" si="0"/>
        <v>42.70753135562217</v>
      </c>
      <c r="E20" s="14">
        <f t="shared" si="1"/>
        <v>203.60000000000218</v>
      </c>
      <c r="F20" s="12">
        <f>F21+F23+F25+F24+F22</f>
        <v>15439.399999999998</v>
      </c>
      <c r="G20" s="23">
        <f t="shared" si="2"/>
        <v>101.31870409471873</v>
      </c>
    </row>
    <row r="21" spans="1:7" ht="52.5">
      <c r="A21" s="8" t="s">
        <v>36</v>
      </c>
      <c r="B21" s="25">
        <v>22000</v>
      </c>
      <c r="C21" s="25">
        <v>8356.1</v>
      </c>
      <c r="D21" s="13">
        <f t="shared" si="0"/>
        <v>37.98227272727273</v>
      </c>
      <c r="E21" s="26">
        <f t="shared" si="1"/>
        <v>-1513.2999999999993</v>
      </c>
      <c r="F21" s="25">
        <v>9869.4</v>
      </c>
      <c r="G21" s="24">
        <f t="shared" si="2"/>
        <v>84.66674772529232</v>
      </c>
    </row>
    <row r="22" spans="1:7" ht="33" customHeight="1">
      <c r="A22" s="8" t="s">
        <v>29</v>
      </c>
      <c r="B22" s="25">
        <v>8584.3</v>
      </c>
      <c r="C22" s="25">
        <v>3555.5</v>
      </c>
      <c r="D22" s="13">
        <f t="shared" si="0"/>
        <v>41.41863634775113</v>
      </c>
      <c r="E22" s="26">
        <f t="shared" si="1"/>
        <v>-2.300000000000182</v>
      </c>
      <c r="F22" s="25">
        <v>3557.8</v>
      </c>
      <c r="G22" s="24">
        <f t="shared" si="2"/>
        <v>99.93535330822418</v>
      </c>
    </row>
    <row r="23" spans="1:7" ht="39.75" customHeight="1">
      <c r="A23" s="8" t="s">
        <v>19</v>
      </c>
      <c r="B23" s="25">
        <v>3099.9</v>
      </c>
      <c r="C23" s="25">
        <v>1365.3</v>
      </c>
      <c r="D23" s="25">
        <f t="shared" si="0"/>
        <v>44.04335623729798</v>
      </c>
      <c r="E23" s="26">
        <f t="shared" si="1"/>
        <v>211.79999999999995</v>
      </c>
      <c r="F23" s="25">
        <v>1153.5</v>
      </c>
      <c r="G23" s="24">
        <f t="shared" si="2"/>
        <v>118.36150845253574</v>
      </c>
    </row>
    <row r="24" spans="1:7" ht="27.75" customHeight="1">
      <c r="A24" s="8" t="s">
        <v>30</v>
      </c>
      <c r="B24" s="25">
        <v>20</v>
      </c>
      <c r="C24" s="25"/>
      <c r="D24" s="25">
        <f t="shared" si="0"/>
        <v>0</v>
      </c>
      <c r="E24" s="26">
        <f t="shared" si="1"/>
        <v>-21.9</v>
      </c>
      <c r="F24" s="25">
        <v>21.9</v>
      </c>
      <c r="G24" s="24"/>
    </row>
    <row r="25" spans="1:7" ht="39" customHeight="1">
      <c r="A25" s="8" t="s">
        <v>20</v>
      </c>
      <c r="B25" s="25">
        <v>2924</v>
      </c>
      <c r="C25" s="27">
        <v>2366.1</v>
      </c>
      <c r="D25" s="25">
        <f t="shared" si="0"/>
        <v>80.91997264021887</v>
      </c>
      <c r="E25" s="26">
        <f t="shared" si="1"/>
        <v>1529.3</v>
      </c>
      <c r="F25" s="27">
        <v>836.8</v>
      </c>
      <c r="G25" s="24">
        <f t="shared" si="2"/>
        <v>282.7557361376673</v>
      </c>
    </row>
    <row r="26" spans="1:7" ht="22.5">
      <c r="A26" s="11" t="s">
        <v>21</v>
      </c>
      <c r="B26" s="12">
        <v>634.7</v>
      </c>
      <c r="C26" s="12">
        <v>465.1</v>
      </c>
      <c r="D26" s="13">
        <f t="shared" si="0"/>
        <v>73.27871435323775</v>
      </c>
      <c r="E26" s="14">
        <f t="shared" si="1"/>
        <v>48.5</v>
      </c>
      <c r="F26" s="12">
        <v>416.6</v>
      </c>
      <c r="G26" s="23">
        <f t="shared" si="2"/>
        <v>111.64186269803169</v>
      </c>
    </row>
    <row r="27" spans="1:7" ht="33.75">
      <c r="A27" s="11" t="s">
        <v>22</v>
      </c>
      <c r="B27" s="12">
        <v>4446.4</v>
      </c>
      <c r="C27" s="12">
        <v>1104.1</v>
      </c>
      <c r="D27" s="13">
        <f t="shared" si="0"/>
        <v>24.83132421734437</v>
      </c>
      <c r="E27" s="14">
        <f t="shared" si="1"/>
        <v>-514.6000000000001</v>
      </c>
      <c r="F27" s="12">
        <v>1618.7</v>
      </c>
      <c r="G27" s="23">
        <f t="shared" si="2"/>
        <v>68.20905665039845</v>
      </c>
    </row>
    <row r="28" spans="1:8" ht="22.5">
      <c r="A28" s="11" t="s">
        <v>28</v>
      </c>
      <c r="B28" s="12">
        <v>165736.5</v>
      </c>
      <c r="C28" s="12">
        <v>2324.8</v>
      </c>
      <c r="D28" s="13">
        <f t="shared" si="0"/>
        <v>1.4027085162290744</v>
      </c>
      <c r="E28" s="14">
        <f t="shared" si="1"/>
        <v>-8342.7</v>
      </c>
      <c r="F28" s="12">
        <v>10667.5</v>
      </c>
      <c r="G28" s="23">
        <f t="shared" si="2"/>
        <v>21.793297398640732</v>
      </c>
      <c r="H28" s="2"/>
    </row>
    <row r="29" spans="1:7" ht="22.5">
      <c r="A29" s="11" t="s">
        <v>6</v>
      </c>
      <c r="B29" s="12"/>
      <c r="C29" s="12"/>
      <c r="D29" s="13"/>
      <c r="E29" s="14">
        <f t="shared" si="1"/>
        <v>0</v>
      </c>
      <c r="F29" s="12"/>
      <c r="G29" s="23"/>
    </row>
    <row r="30" spans="1:7" ht="22.5">
      <c r="A30" s="11" t="s">
        <v>7</v>
      </c>
      <c r="B30" s="12">
        <v>3066.5</v>
      </c>
      <c r="C30" s="12">
        <v>1316.2</v>
      </c>
      <c r="D30" s="13">
        <f t="shared" si="0"/>
        <v>42.921897929235286</v>
      </c>
      <c r="E30" s="14">
        <f t="shared" si="1"/>
        <v>11.600000000000136</v>
      </c>
      <c r="F30" s="12">
        <v>1304.6</v>
      </c>
      <c r="G30" s="24">
        <f t="shared" si="2"/>
        <v>100.88916142879046</v>
      </c>
    </row>
    <row r="31" spans="1:7" ht="26.25">
      <c r="A31" s="7" t="s">
        <v>9</v>
      </c>
      <c r="B31" s="18">
        <v>0</v>
      </c>
      <c r="C31" s="12">
        <v>-7.1</v>
      </c>
      <c r="D31" s="13"/>
      <c r="E31" s="14">
        <f t="shared" si="1"/>
        <v>-6.199999999999999</v>
      </c>
      <c r="F31" s="12">
        <v>-0.9</v>
      </c>
      <c r="G31" s="24"/>
    </row>
    <row r="32" spans="1:6" ht="6.75" customHeight="1">
      <c r="A32" s="9"/>
      <c r="F32" s="1"/>
    </row>
    <row r="33" spans="1:3" ht="13.5">
      <c r="A33" s="21" t="s">
        <v>24</v>
      </c>
      <c r="B33" s="22"/>
      <c r="C33" s="22"/>
    </row>
    <row r="34" spans="1:3" ht="13.5">
      <c r="A34" s="21" t="s">
        <v>25</v>
      </c>
      <c r="B34" s="22"/>
      <c r="C34" t="s">
        <v>41</v>
      </c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</sheetData>
  <sheetProtection/>
  <mergeCells count="1">
    <mergeCell ref="A1:G1"/>
  </mergeCells>
  <printOptions/>
  <pageMargins left="0.3937007874015748" right="0.11811023622047245" top="0" bottom="0" header="0" footer="0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F22" sqref="F22"/>
    </sheetView>
  </sheetViews>
  <sheetFormatPr defaultColWidth="9.09765625" defaultRowHeight="14.25"/>
  <cols>
    <col min="1" max="1" width="31.8984375" style="10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3" customWidth="1"/>
    <col min="7" max="7" width="9.3984375" style="1" customWidth="1"/>
    <col min="8" max="16384" width="9.09765625" style="1" customWidth="1"/>
  </cols>
  <sheetData>
    <row r="1" spans="1:7" ht="38.25" customHeight="1">
      <c r="A1" s="28" t="s">
        <v>46</v>
      </c>
      <c r="B1" s="28"/>
      <c r="C1" s="28"/>
      <c r="D1" s="28"/>
      <c r="E1" s="28"/>
      <c r="F1" s="28"/>
      <c r="G1" s="28"/>
    </row>
    <row r="2" spans="1:7" ht="41.25">
      <c r="A2" s="7" t="s">
        <v>0</v>
      </c>
      <c r="B2" s="6" t="s">
        <v>37</v>
      </c>
      <c r="C2" s="4" t="s">
        <v>47</v>
      </c>
      <c r="D2" s="5" t="s">
        <v>10</v>
      </c>
      <c r="E2" s="6" t="s">
        <v>38</v>
      </c>
      <c r="F2" s="6" t="s">
        <v>48</v>
      </c>
      <c r="G2" s="6" t="s">
        <v>39</v>
      </c>
    </row>
    <row r="3" spans="1:7" ht="13.5">
      <c r="A3" s="7" t="s">
        <v>11</v>
      </c>
      <c r="B3" s="13">
        <f>B4+B15</f>
        <v>471433.2</v>
      </c>
      <c r="C3" s="13">
        <f>C4+C15</f>
        <v>25460.5</v>
      </c>
      <c r="D3" s="13">
        <f>C3/B3*100</f>
        <v>5.400659096559173</v>
      </c>
      <c r="E3" s="14">
        <f>C3-F3</f>
        <v>-1397.5999999999985</v>
      </c>
      <c r="F3" s="13">
        <f>F4+F15</f>
        <v>26858.1</v>
      </c>
      <c r="G3" s="23">
        <f>C3/F3*100</f>
        <v>94.7963556617929</v>
      </c>
    </row>
    <row r="4" spans="1:7" ht="13.5">
      <c r="A4" s="7" t="s">
        <v>12</v>
      </c>
      <c r="B4" s="13">
        <f>B5+B7+B11+B6</f>
        <v>303915.8</v>
      </c>
      <c r="C4" s="13">
        <f>C5+C7+C11+C6</f>
        <v>22935.2</v>
      </c>
      <c r="D4" s="13">
        <f aca="true" t="shared" si="0" ref="D4:D27">C4/B4*100</f>
        <v>7.546563883812557</v>
      </c>
      <c r="E4" s="13">
        <f>E5+E7+E11+E6</f>
        <v>-793.8000000000002</v>
      </c>
      <c r="F4" s="13">
        <f>F5+F7+F11+F6</f>
        <v>23729</v>
      </c>
      <c r="G4" s="23">
        <f aca="true" t="shared" si="1" ref="G4:G29">C4/F4*100</f>
        <v>96.65472628429347</v>
      </c>
    </row>
    <row r="5" spans="1:7" ht="13.5">
      <c r="A5" s="7" t="s">
        <v>13</v>
      </c>
      <c r="B5" s="15">
        <v>253188</v>
      </c>
      <c r="C5" s="15">
        <v>19923.3</v>
      </c>
      <c r="D5" s="25">
        <f t="shared" si="0"/>
        <v>7.86897483293047</v>
      </c>
      <c r="E5" s="17">
        <f aca="true" t="shared" si="2" ref="E5:E28">C5-F5</f>
        <v>-425</v>
      </c>
      <c r="F5" s="15">
        <v>20348.3</v>
      </c>
      <c r="G5" s="24">
        <f t="shared" si="1"/>
        <v>97.91137343168717</v>
      </c>
    </row>
    <row r="6" spans="1:7" ht="13.5">
      <c r="A6" s="7" t="s">
        <v>33</v>
      </c>
      <c r="B6" s="15">
        <v>20000</v>
      </c>
      <c r="C6" s="15">
        <v>1706.7</v>
      </c>
      <c r="D6" s="25">
        <f t="shared" si="0"/>
        <v>8.5335</v>
      </c>
      <c r="E6" s="17">
        <f t="shared" si="2"/>
        <v>66.79999999999995</v>
      </c>
      <c r="F6" s="15">
        <v>1639.9</v>
      </c>
      <c r="G6" s="24">
        <f t="shared" si="1"/>
        <v>104.0734191109214</v>
      </c>
    </row>
    <row r="7" spans="1:7" ht="15.75" customHeight="1">
      <c r="A7" s="7" t="s">
        <v>8</v>
      </c>
      <c r="B7" s="13">
        <f>B8+B9+B10</f>
        <v>24227.8</v>
      </c>
      <c r="C7" s="13">
        <f>C8+C9+C10</f>
        <v>689.8000000000001</v>
      </c>
      <c r="D7" s="13">
        <f t="shared" si="0"/>
        <v>2.847142538736493</v>
      </c>
      <c r="E7" s="14">
        <f t="shared" si="2"/>
        <v>-444.80000000000007</v>
      </c>
      <c r="F7" s="13">
        <f>F8+F9+F10</f>
        <v>1134.6000000000001</v>
      </c>
      <c r="G7" s="23">
        <f t="shared" si="1"/>
        <v>60.79675656619072</v>
      </c>
    </row>
    <row r="8" spans="1:7" ht="39">
      <c r="A8" s="8" t="s">
        <v>1</v>
      </c>
      <c r="B8" s="16">
        <v>23000</v>
      </c>
      <c r="C8" s="15">
        <v>645.2</v>
      </c>
      <c r="D8" s="25">
        <f t="shared" si="0"/>
        <v>2.805217391304348</v>
      </c>
      <c r="E8" s="17">
        <f>C8-F8</f>
        <v>-338</v>
      </c>
      <c r="F8" s="15">
        <v>983.2</v>
      </c>
      <c r="G8" s="24">
        <f t="shared" si="1"/>
        <v>65.62245728234338</v>
      </c>
    </row>
    <row r="9" spans="1:7" ht="13.5">
      <c r="A9" s="8" t="s">
        <v>2</v>
      </c>
      <c r="B9" s="16">
        <v>1127.8</v>
      </c>
      <c r="C9" s="15">
        <v>44.6</v>
      </c>
      <c r="D9" s="25">
        <f t="shared" si="0"/>
        <v>3.9546018797659164</v>
      </c>
      <c r="E9" s="17">
        <f t="shared" si="2"/>
        <v>-97.9</v>
      </c>
      <c r="F9" s="15">
        <v>142.5</v>
      </c>
      <c r="G9" s="24">
        <f t="shared" si="1"/>
        <v>31.298245614035086</v>
      </c>
    </row>
    <row r="10" spans="1:7" ht="39">
      <c r="A10" s="8" t="s">
        <v>32</v>
      </c>
      <c r="B10" s="16">
        <v>100</v>
      </c>
      <c r="C10" s="15">
        <v>0</v>
      </c>
      <c r="D10" s="25">
        <f t="shared" si="0"/>
        <v>0</v>
      </c>
      <c r="E10" s="17">
        <f t="shared" si="2"/>
        <v>-8.9</v>
      </c>
      <c r="F10" s="15">
        <v>8.9</v>
      </c>
      <c r="G10" s="24">
        <f t="shared" si="1"/>
        <v>0</v>
      </c>
    </row>
    <row r="11" spans="1:7" ht="26.25">
      <c r="A11" s="7" t="s">
        <v>14</v>
      </c>
      <c r="B11" s="13">
        <f>B13+B14</f>
        <v>6500</v>
      </c>
      <c r="C11" s="13">
        <f>C13+C14</f>
        <v>615.4</v>
      </c>
      <c r="D11" s="13">
        <f t="shared" si="0"/>
        <v>9.467692307692307</v>
      </c>
      <c r="E11" s="14">
        <f t="shared" si="2"/>
        <v>9.199999999999932</v>
      </c>
      <c r="F11" s="13">
        <f>F13+F14</f>
        <v>606.2</v>
      </c>
      <c r="G11" s="23">
        <f t="shared" si="1"/>
        <v>101.51765094028373</v>
      </c>
    </row>
    <row r="12" spans="1:7" ht="13.5">
      <c r="A12" s="8" t="s">
        <v>15</v>
      </c>
      <c r="B12" s="12"/>
      <c r="C12" s="12"/>
      <c r="D12" s="25"/>
      <c r="E12" s="14"/>
      <c r="F12" s="12"/>
      <c r="G12" s="24"/>
    </row>
    <row r="13" spans="1:7" ht="26.25">
      <c r="A13" s="8" t="s">
        <v>16</v>
      </c>
      <c r="B13" s="16">
        <v>6500</v>
      </c>
      <c r="C13" s="16">
        <v>615.4</v>
      </c>
      <c r="D13" s="25">
        <f t="shared" si="0"/>
        <v>9.467692307692307</v>
      </c>
      <c r="E13" s="17">
        <f t="shared" si="2"/>
        <v>9.199999999999932</v>
      </c>
      <c r="F13" s="16">
        <v>606.2</v>
      </c>
      <c r="G13" s="24">
        <f t="shared" si="1"/>
        <v>101.51765094028373</v>
      </c>
    </row>
    <row r="14" spans="1:7" ht="32.25" customHeight="1">
      <c r="A14" s="8" t="s">
        <v>31</v>
      </c>
      <c r="B14" s="16"/>
      <c r="C14" s="16"/>
      <c r="D14" s="25"/>
      <c r="E14" s="17">
        <f t="shared" si="2"/>
        <v>0</v>
      </c>
      <c r="F14" s="16"/>
      <c r="G14" s="24"/>
    </row>
    <row r="15" spans="1:7" ht="33.75">
      <c r="A15" s="11" t="s">
        <v>18</v>
      </c>
      <c r="B15" s="19">
        <f>B16+B22+B23+B24+B26+B28</f>
        <v>167517.40000000002</v>
      </c>
      <c r="C15" s="19">
        <f>C16+C22+C23+C24+C26+C28</f>
        <v>2525.2999999999997</v>
      </c>
      <c r="D15" s="13">
        <f t="shared" si="0"/>
        <v>1.507485192582979</v>
      </c>
      <c r="E15" s="14">
        <f t="shared" si="2"/>
        <v>-603.8000000000006</v>
      </c>
      <c r="F15" s="19">
        <f>F16+F22+F23+F24+F26+F28</f>
        <v>3129.1000000000004</v>
      </c>
      <c r="G15" s="23">
        <f t="shared" si="1"/>
        <v>80.70371672365854</v>
      </c>
    </row>
    <row r="16" spans="1:7" ht="45">
      <c r="A16" s="20" t="s">
        <v>27</v>
      </c>
      <c r="B16" s="13">
        <f>B17+B19+B21+B20+B18</f>
        <v>27818.2</v>
      </c>
      <c r="C16" s="13">
        <f>C17+C19+C21+C20+C18</f>
        <v>1576.9</v>
      </c>
      <c r="D16" s="13">
        <f t="shared" si="0"/>
        <v>5.668591066280349</v>
      </c>
      <c r="E16" s="14">
        <f t="shared" si="2"/>
        <v>-757.5999999999999</v>
      </c>
      <c r="F16" s="13">
        <f>F17+F19+F21+F20+F18</f>
        <v>2334.5</v>
      </c>
      <c r="G16" s="23">
        <f t="shared" si="1"/>
        <v>67.54765474405656</v>
      </c>
    </row>
    <row r="17" spans="1:7" ht="52.5">
      <c r="A17" s="8" t="s">
        <v>36</v>
      </c>
      <c r="B17" s="15">
        <v>15420</v>
      </c>
      <c r="C17" s="15">
        <v>532.4</v>
      </c>
      <c r="D17" s="25">
        <f t="shared" si="0"/>
        <v>3.4526588845654995</v>
      </c>
      <c r="E17" s="17">
        <f t="shared" si="2"/>
        <v>-726.1999999999999</v>
      </c>
      <c r="F17" s="15">
        <v>1258.6</v>
      </c>
      <c r="G17" s="24">
        <f>C17/F17*100</f>
        <v>42.300969331002705</v>
      </c>
    </row>
    <row r="18" spans="1:7" ht="39">
      <c r="A18" s="8" t="s">
        <v>35</v>
      </c>
      <c r="B18" s="15">
        <v>8584.3</v>
      </c>
      <c r="C18" s="15">
        <v>713.4</v>
      </c>
      <c r="D18" s="25">
        <f t="shared" si="0"/>
        <v>8.31052036857985</v>
      </c>
      <c r="E18" s="17">
        <f t="shared" si="2"/>
        <v>0</v>
      </c>
      <c r="F18" s="15">
        <v>713.4</v>
      </c>
      <c r="G18" s="24">
        <f t="shared" si="1"/>
        <v>100</v>
      </c>
    </row>
    <row r="19" spans="1:7" ht="39.75" customHeight="1">
      <c r="A19" s="8" t="s">
        <v>19</v>
      </c>
      <c r="B19" s="16">
        <v>2903.9</v>
      </c>
      <c r="C19" s="15">
        <v>303.4</v>
      </c>
      <c r="D19" s="25">
        <f t="shared" si="0"/>
        <v>10.448018182444297</v>
      </c>
      <c r="E19" s="17">
        <f t="shared" si="2"/>
        <v>2.599999999999966</v>
      </c>
      <c r="F19" s="15">
        <v>300.8</v>
      </c>
      <c r="G19" s="24">
        <f t="shared" si="1"/>
        <v>100.86436170212765</v>
      </c>
    </row>
    <row r="20" spans="1:7" ht="27.75" customHeight="1">
      <c r="A20" s="8" t="s">
        <v>30</v>
      </c>
      <c r="B20" s="16">
        <v>20</v>
      </c>
      <c r="C20" s="15"/>
      <c r="D20" s="25">
        <f t="shared" si="0"/>
        <v>0</v>
      </c>
      <c r="E20" s="17">
        <f t="shared" si="2"/>
        <v>-20.4</v>
      </c>
      <c r="F20" s="15">
        <v>20.4</v>
      </c>
      <c r="G20" s="24"/>
    </row>
    <row r="21" spans="1:7" ht="53.25" customHeight="1">
      <c r="A21" s="8" t="s">
        <v>34</v>
      </c>
      <c r="B21" s="16">
        <v>890</v>
      </c>
      <c r="C21" s="16">
        <v>27.7</v>
      </c>
      <c r="D21" s="25">
        <f t="shared" si="0"/>
        <v>3.1123595505617976</v>
      </c>
      <c r="E21" s="17">
        <f t="shared" si="2"/>
        <v>-13.599999999999998</v>
      </c>
      <c r="F21" s="16">
        <v>41.3</v>
      </c>
      <c r="G21" s="24">
        <f t="shared" si="1"/>
        <v>67.07021791767555</v>
      </c>
    </row>
    <row r="22" spans="1:7" ht="35.25" customHeight="1">
      <c r="A22" s="11" t="s">
        <v>21</v>
      </c>
      <c r="B22" s="13">
        <v>634.7</v>
      </c>
      <c r="C22" s="13">
        <v>46.5</v>
      </c>
      <c r="D22" s="13">
        <f t="shared" si="0"/>
        <v>7.326295887821018</v>
      </c>
      <c r="E22" s="14">
        <f t="shared" si="2"/>
        <v>22.6</v>
      </c>
      <c r="F22" s="13">
        <v>23.9</v>
      </c>
      <c r="G22" s="23">
        <f t="shared" si="1"/>
        <v>194.56066945606696</v>
      </c>
    </row>
    <row r="23" spans="1:7" ht="33.75">
      <c r="A23" s="11" t="s">
        <v>22</v>
      </c>
      <c r="B23" s="13">
        <v>4446.4</v>
      </c>
      <c r="C23" s="13">
        <v>323.5</v>
      </c>
      <c r="D23" s="13">
        <f t="shared" si="0"/>
        <v>7.275548758546241</v>
      </c>
      <c r="E23" s="14">
        <f t="shared" si="2"/>
        <v>121.69999999999999</v>
      </c>
      <c r="F23" s="13">
        <v>201.8</v>
      </c>
      <c r="G23" s="23">
        <f t="shared" si="1"/>
        <v>160.30723488602575</v>
      </c>
    </row>
    <row r="24" spans="1:7" ht="33.75">
      <c r="A24" s="11" t="s">
        <v>28</v>
      </c>
      <c r="B24" s="13">
        <v>131557.6</v>
      </c>
      <c r="C24" s="13">
        <v>286.6</v>
      </c>
      <c r="D24" s="13">
        <f t="shared" si="0"/>
        <v>0.21785134420208335</v>
      </c>
      <c r="E24" s="14">
        <f t="shared" si="2"/>
        <v>2.400000000000034</v>
      </c>
      <c r="F24" s="13">
        <v>284.2</v>
      </c>
      <c r="G24" s="23">
        <f t="shared" si="1"/>
        <v>100.84447572132302</v>
      </c>
    </row>
    <row r="25" spans="1:7" ht="22.5">
      <c r="A25" s="11" t="s">
        <v>6</v>
      </c>
      <c r="B25" s="12"/>
      <c r="C25" s="12"/>
      <c r="D25" s="25"/>
      <c r="E25" s="14">
        <f t="shared" si="2"/>
        <v>0</v>
      </c>
      <c r="F25" s="12"/>
      <c r="G25" s="24"/>
    </row>
    <row r="26" spans="1:7" ht="22.5">
      <c r="A26" s="11" t="s">
        <v>7</v>
      </c>
      <c r="B26" s="13">
        <v>3060.5</v>
      </c>
      <c r="C26" s="13">
        <v>305.6</v>
      </c>
      <c r="D26" s="13">
        <f t="shared" si="0"/>
        <v>9.985296520176442</v>
      </c>
      <c r="E26" s="14">
        <f t="shared" si="2"/>
        <v>15.700000000000045</v>
      </c>
      <c r="F26" s="13">
        <v>289.9</v>
      </c>
      <c r="G26" s="23">
        <f t="shared" si="1"/>
        <v>105.41566057261127</v>
      </c>
    </row>
    <row r="27" spans="1:7" ht="26.25" hidden="1">
      <c r="A27" s="8" t="s">
        <v>26</v>
      </c>
      <c r="B27" s="16"/>
      <c r="C27" s="16"/>
      <c r="D27" s="13" t="e">
        <f t="shared" si="0"/>
        <v>#DIV/0!</v>
      </c>
      <c r="E27" s="17"/>
      <c r="F27" s="16"/>
      <c r="G27" s="24" t="e">
        <f t="shared" si="1"/>
        <v>#DIV/0!</v>
      </c>
    </row>
    <row r="28" spans="1:7" ht="26.25">
      <c r="A28" s="7" t="s">
        <v>9</v>
      </c>
      <c r="B28" s="18">
        <v>0</v>
      </c>
      <c r="C28" s="12">
        <v>-13.8</v>
      </c>
      <c r="D28" s="13"/>
      <c r="E28" s="14">
        <f t="shared" si="2"/>
        <v>-8.600000000000001</v>
      </c>
      <c r="F28" s="12">
        <v>-5.2</v>
      </c>
      <c r="G28" s="24"/>
    </row>
    <row r="29" spans="1:7" ht="0.75" customHeight="1" hidden="1">
      <c r="A29" s="8" t="s">
        <v>23</v>
      </c>
      <c r="B29" s="19"/>
      <c r="C29" s="19"/>
      <c r="D29" s="13"/>
      <c r="E29" s="14"/>
      <c r="F29" s="13"/>
      <c r="G29" s="24" t="e">
        <f t="shared" si="1"/>
        <v>#DIV/0!</v>
      </c>
    </row>
    <row r="30" spans="1:6" ht="13.5">
      <c r="A30" s="9"/>
      <c r="F30" s="1"/>
    </row>
    <row r="31" spans="1:3" ht="13.5">
      <c r="A31" s="21" t="s">
        <v>24</v>
      </c>
      <c r="B31" s="22"/>
      <c r="C31" s="22"/>
    </row>
    <row r="32" spans="1:3" ht="13.5">
      <c r="A32" s="21" t="s">
        <v>25</v>
      </c>
      <c r="B32" s="22"/>
      <c r="C32" t="s">
        <v>41</v>
      </c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</sheetData>
  <sheetProtection/>
  <mergeCells count="1">
    <mergeCell ref="A1:G1"/>
  </mergeCells>
  <printOptions/>
  <pageMargins left="0" right="0.11811023622047245" top="0" bottom="0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D7" sqref="D7"/>
    </sheetView>
  </sheetViews>
  <sheetFormatPr defaultColWidth="9.09765625" defaultRowHeight="14.25"/>
  <cols>
    <col min="1" max="1" width="34.3984375" style="10" customWidth="1"/>
    <col min="2" max="2" width="12.8984375" style="1" bestFit="1" customWidth="1"/>
    <col min="3" max="3" width="11.09765625" style="1" customWidth="1"/>
    <col min="4" max="4" width="9.3984375" style="1" customWidth="1"/>
    <col min="5" max="5" width="11.59765625" style="1" customWidth="1"/>
    <col min="6" max="6" width="11.3984375" style="3" customWidth="1"/>
    <col min="7" max="7" width="9.3984375" style="1" customWidth="1"/>
    <col min="8" max="16384" width="9.09765625" style="1" customWidth="1"/>
  </cols>
  <sheetData>
    <row r="1" spans="1:7" ht="38.25" customHeight="1">
      <c r="A1" s="28" t="s">
        <v>49</v>
      </c>
      <c r="B1" s="28"/>
      <c r="C1" s="28"/>
      <c r="D1" s="28"/>
      <c r="E1" s="28"/>
      <c r="F1" s="28"/>
      <c r="G1" s="28"/>
    </row>
    <row r="2" spans="1:7" ht="41.25">
      <c r="A2" s="7" t="s">
        <v>0</v>
      </c>
      <c r="B2" s="6" t="s">
        <v>37</v>
      </c>
      <c r="C2" s="4" t="s">
        <v>50</v>
      </c>
      <c r="D2" s="5" t="s">
        <v>10</v>
      </c>
      <c r="E2" s="6" t="s">
        <v>38</v>
      </c>
      <c r="F2" s="6" t="s">
        <v>51</v>
      </c>
      <c r="G2" s="6" t="s">
        <v>40</v>
      </c>
    </row>
    <row r="3" spans="1:7" ht="13.5">
      <c r="A3" s="7" t="s">
        <v>11</v>
      </c>
      <c r="B3" s="12">
        <f>B4+B19</f>
        <v>672101.8999999999</v>
      </c>
      <c r="C3" s="12">
        <f>C4+C19</f>
        <v>36880.1</v>
      </c>
      <c r="D3" s="13">
        <f>C3/B3*100</f>
        <v>5.487278045189279</v>
      </c>
      <c r="E3" s="14">
        <f>C3-F3</f>
        <v>-2236.2999999999956</v>
      </c>
      <c r="F3" s="12">
        <f>F4+F19</f>
        <v>39116.399999999994</v>
      </c>
      <c r="G3" s="23">
        <f>C3/F3*100</f>
        <v>94.28296059964619</v>
      </c>
    </row>
    <row r="4" spans="1:7" ht="13.5">
      <c r="A4" s="7" t="s">
        <v>12</v>
      </c>
      <c r="B4" s="12">
        <f>B5+B7+B11+B14+B6</f>
        <v>461589.6</v>
      </c>
      <c r="C4" s="12">
        <f>C5+C7+C11+C14+C6</f>
        <v>32770.1</v>
      </c>
      <c r="D4" s="13">
        <f aca="true" t="shared" si="0" ref="D4:D30">C4/B4*100</f>
        <v>7.099401719622798</v>
      </c>
      <c r="E4" s="14">
        <f aca="true" t="shared" si="1" ref="E4:E31">C4-F4</f>
        <v>-1939</v>
      </c>
      <c r="F4" s="12">
        <f>F5+F7+F11+F14+F6</f>
        <v>34709.1</v>
      </c>
      <c r="G4" s="23">
        <f aca="true" t="shared" si="2" ref="G4:G30">C4/F4*100</f>
        <v>94.4135687759118</v>
      </c>
    </row>
    <row r="5" spans="1:7" ht="13.5">
      <c r="A5" s="7" t="s">
        <v>13</v>
      </c>
      <c r="B5" s="15">
        <v>358683</v>
      </c>
      <c r="C5" s="15">
        <v>28192.1</v>
      </c>
      <c r="D5" s="25">
        <f t="shared" si="0"/>
        <v>7.859892997437849</v>
      </c>
      <c r="E5" s="17">
        <f t="shared" si="1"/>
        <v>-583.8000000000029</v>
      </c>
      <c r="F5" s="15">
        <v>28775.9</v>
      </c>
      <c r="G5" s="24">
        <f t="shared" si="2"/>
        <v>97.97121897143094</v>
      </c>
    </row>
    <row r="6" spans="1:7" ht="13.5">
      <c r="A6" s="7" t="s">
        <v>33</v>
      </c>
      <c r="B6" s="12">
        <v>28780</v>
      </c>
      <c r="C6" s="12">
        <v>2489.4</v>
      </c>
      <c r="D6" s="25">
        <f t="shared" si="0"/>
        <v>8.649756775538568</v>
      </c>
      <c r="E6" s="17">
        <f t="shared" si="1"/>
        <v>-512.0999999999999</v>
      </c>
      <c r="F6" s="12">
        <v>3001.5</v>
      </c>
      <c r="G6" s="24">
        <f t="shared" si="2"/>
        <v>82.93853073463269</v>
      </c>
    </row>
    <row r="7" spans="1:7" ht="15.75" customHeight="1">
      <c r="A7" s="7" t="s">
        <v>8</v>
      </c>
      <c r="B7" s="12">
        <f>B8+B9+B10</f>
        <v>25355.6</v>
      </c>
      <c r="C7" s="12">
        <f>C8+C9+C10</f>
        <v>734.4000000000001</v>
      </c>
      <c r="D7" s="13">
        <f t="shared" si="0"/>
        <v>2.896401583871019</v>
      </c>
      <c r="E7" s="14">
        <f t="shared" si="1"/>
        <v>-542.7</v>
      </c>
      <c r="F7" s="12">
        <f>F8+F9+F10</f>
        <v>1277.1000000000001</v>
      </c>
      <c r="G7" s="23">
        <f t="shared" si="2"/>
        <v>57.505285412262154</v>
      </c>
    </row>
    <row r="8" spans="1:7" ht="26.25">
      <c r="A8" s="8" t="s">
        <v>1</v>
      </c>
      <c r="B8" s="16">
        <v>23000</v>
      </c>
      <c r="C8" s="25">
        <v>645.2</v>
      </c>
      <c r="D8" s="25">
        <f t="shared" si="0"/>
        <v>2.805217391304348</v>
      </c>
      <c r="E8" s="26">
        <f>C8-F8</f>
        <v>-338</v>
      </c>
      <c r="F8" s="25">
        <v>983.2</v>
      </c>
      <c r="G8" s="24">
        <f t="shared" si="2"/>
        <v>65.62245728234338</v>
      </c>
    </row>
    <row r="9" spans="1:7" ht="13.5">
      <c r="A9" s="8" t="s">
        <v>2</v>
      </c>
      <c r="B9" s="16">
        <v>2255.6</v>
      </c>
      <c r="C9" s="25">
        <v>89.2</v>
      </c>
      <c r="D9" s="25">
        <f t="shared" si="0"/>
        <v>3.9546018797659164</v>
      </c>
      <c r="E9" s="26">
        <f t="shared" si="1"/>
        <v>-195.8</v>
      </c>
      <c r="F9" s="25">
        <v>285</v>
      </c>
      <c r="G9" s="24">
        <f t="shared" si="2"/>
        <v>31.298245614035086</v>
      </c>
    </row>
    <row r="10" spans="1:7" ht="28.5" customHeight="1">
      <c r="A10" s="8" t="s">
        <v>32</v>
      </c>
      <c r="B10" s="25">
        <v>100</v>
      </c>
      <c r="C10" s="25">
        <v>0</v>
      </c>
      <c r="D10" s="25">
        <f t="shared" si="0"/>
        <v>0</v>
      </c>
      <c r="E10" s="26">
        <f t="shared" si="1"/>
        <v>-8.9</v>
      </c>
      <c r="F10" s="25">
        <v>8.9</v>
      </c>
      <c r="G10" s="23">
        <f t="shared" si="2"/>
        <v>0</v>
      </c>
    </row>
    <row r="11" spans="1:7" ht="13.5">
      <c r="A11" s="7" t="s">
        <v>3</v>
      </c>
      <c r="B11" s="12">
        <f>B12+B13</f>
        <v>42073</v>
      </c>
      <c r="C11" s="12">
        <f>C12+C13</f>
        <v>724.4</v>
      </c>
      <c r="D11" s="13">
        <f t="shared" si="0"/>
        <v>1.721769305730516</v>
      </c>
      <c r="E11" s="14">
        <f t="shared" si="1"/>
        <v>-313.6</v>
      </c>
      <c r="F11" s="12">
        <f>F12+F13</f>
        <v>1038</v>
      </c>
      <c r="G11" s="23">
        <f t="shared" si="2"/>
        <v>69.78805394990366</v>
      </c>
    </row>
    <row r="12" spans="1:7" ht="13.5">
      <c r="A12" s="8" t="s">
        <v>4</v>
      </c>
      <c r="B12" s="25">
        <v>14340</v>
      </c>
      <c r="C12" s="25">
        <v>188.5</v>
      </c>
      <c r="D12" s="25">
        <f t="shared" si="0"/>
        <v>1.314504881450488</v>
      </c>
      <c r="E12" s="26">
        <f t="shared" si="1"/>
        <v>-102.80000000000001</v>
      </c>
      <c r="F12" s="25">
        <v>291.3</v>
      </c>
      <c r="G12" s="24">
        <f t="shared" si="2"/>
        <v>64.70992104359766</v>
      </c>
    </row>
    <row r="13" spans="1:7" ht="13.5">
      <c r="A13" s="8" t="s">
        <v>5</v>
      </c>
      <c r="B13" s="16">
        <v>27733</v>
      </c>
      <c r="C13" s="15">
        <v>535.9</v>
      </c>
      <c r="D13" s="25">
        <f t="shared" si="0"/>
        <v>1.9323549561893774</v>
      </c>
      <c r="E13" s="26">
        <f t="shared" si="1"/>
        <v>-210.80000000000007</v>
      </c>
      <c r="F13" s="15">
        <v>746.7</v>
      </c>
      <c r="G13" s="24">
        <f t="shared" si="2"/>
        <v>71.76911745011382</v>
      </c>
    </row>
    <row r="14" spans="1:7" ht="26.25">
      <c r="A14" s="7" t="s">
        <v>14</v>
      </c>
      <c r="B14" s="12">
        <f>B16+B17+B18</f>
        <v>6698</v>
      </c>
      <c r="C14" s="12">
        <f>C16+C17+C18</f>
        <v>629.8</v>
      </c>
      <c r="D14" s="13">
        <f t="shared" si="0"/>
        <v>9.402806808002389</v>
      </c>
      <c r="E14" s="14">
        <f t="shared" si="1"/>
        <v>13.200000000000045</v>
      </c>
      <c r="F14" s="12">
        <f>F16+F17+F18</f>
        <v>616.5999999999999</v>
      </c>
      <c r="G14" s="23">
        <f t="shared" si="2"/>
        <v>102.1407719753487</v>
      </c>
    </row>
    <row r="15" spans="1:7" ht="13.5">
      <c r="A15" s="8" t="s">
        <v>15</v>
      </c>
      <c r="B15" s="12"/>
      <c r="C15" s="12"/>
      <c r="D15" s="13"/>
      <c r="E15" s="14"/>
      <c r="F15" s="12"/>
      <c r="G15" s="23"/>
    </row>
    <row r="16" spans="1:7" ht="26.25">
      <c r="A16" s="8" t="s">
        <v>16</v>
      </c>
      <c r="B16" s="25">
        <v>6500</v>
      </c>
      <c r="C16" s="25">
        <v>615.4</v>
      </c>
      <c r="D16" s="25">
        <f t="shared" si="0"/>
        <v>9.467692307692307</v>
      </c>
      <c r="E16" s="26">
        <f t="shared" si="1"/>
        <v>9.100000000000023</v>
      </c>
      <c r="F16" s="25">
        <v>606.3</v>
      </c>
      <c r="G16" s="24">
        <f t="shared" si="2"/>
        <v>101.50090714167904</v>
      </c>
    </row>
    <row r="17" spans="1:7" ht="13.5">
      <c r="A17" s="8" t="s">
        <v>17</v>
      </c>
      <c r="B17" s="25">
        <v>198</v>
      </c>
      <c r="C17" s="25">
        <v>14.4</v>
      </c>
      <c r="D17" s="25">
        <f t="shared" si="0"/>
        <v>7.2727272727272725</v>
      </c>
      <c r="E17" s="26">
        <f t="shared" si="1"/>
        <v>4.1</v>
      </c>
      <c r="F17" s="25">
        <v>10.3</v>
      </c>
      <c r="G17" s="24">
        <f t="shared" si="2"/>
        <v>139.80582524271844</v>
      </c>
    </row>
    <row r="18" spans="1:7" ht="15" customHeight="1">
      <c r="A18" s="8" t="s">
        <v>31</v>
      </c>
      <c r="B18" s="16"/>
      <c r="C18" s="16"/>
      <c r="D18" s="25"/>
      <c r="E18" s="26">
        <f t="shared" si="1"/>
        <v>0</v>
      </c>
      <c r="F18" s="16"/>
      <c r="G18" s="23"/>
    </row>
    <row r="19" spans="1:7" ht="33.75">
      <c r="A19" s="11" t="s">
        <v>18</v>
      </c>
      <c r="B19" s="18">
        <f>B20+B26+B28+B29+B30+B31+B27</f>
        <v>210512.3</v>
      </c>
      <c r="C19" s="18">
        <f>C20+C26+C28+C29+C30+C31+C27</f>
        <v>4110</v>
      </c>
      <c r="D19" s="13">
        <f t="shared" si="0"/>
        <v>1.9523799796971484</v>
      </c>
      <c r="E19" s="14">
        <f t="shared" si="1"/>
        <v>-297.2999999999993</v>
      </c>
      <c r="F19" s="18">
        <f>F20+F26+F28+F29+F30+F31+F27</f>
        <v>4407.299999999999</v>
      </c>
      <c r="G19" s="23">
        <f t="shared" si="2"/>
        <v>93.25437342590703</v>
      </c>
    </row>
    <row r="20" spans="1:7" ht="45">
      <c r="A20" s="20" t="s">
        <v>27</v>
      </c>
      <c r="B20" s="12">
        <f>B21+B23+B25+B24+B22</f>
        <v>36628.2</v>
      </c>
      <c r="C20" s="12">
        <f>C21+C23+C25+C24+C22</f>
        <v>2437.4</v>
      </c>
      <c r="D20" s="13">
        <f t="shared" si="0"/>
        <v>6.654435653403662</v>
      </c>
      <c r="E20" s="14">
        <f t="shared" si="1"/>
        <v>-702.1999999999998</v>
      </c>
      <c r="F20" s="12">
        <f>F21+F23+F25+F24+F22</f>
        <v>3139.6</v>
      </c>
      <c r="G20" s="23">
        <f t="shared" si="2"/>
        <v>77.63409351509748</v>
      </c>
    </row>
    <row r="21" spans="1:7" ht="52.5">
      <c r="A21" s="8" t="s">
        <v>36</v>
      </c>
      <c r="B21" s="25">
        <v>22000</v>
      </c>
      <c r="C21" s="25">
        <v>1025.5</v>
      </c>
      <c r="D21" s="13">
        <f t="shared" si="0"/>
        <v>4.661363636363636</v>
      </c>
      <c r="E21" s="26">
        <f t="shared" si="1"/>
        <v>-836.0999999999999</v>
      </c>
      <c r="F21" s="25">
        <v>1861.6</v>
      </c>
      <c r="G21" s="24">
        <f t="shared" si="2"/>
        <v>55.08702191663086</v>
      </c>
    </row>
    <row r="22" spans="1:7" ht="27" customHeight="1">
      <c r="A22" s="8" t="s">
        <v>29</v>
      </c>
      <c r="B22" s="25">
        <v>8584.3</v>
      </c>
      <c r="C22" s="25">
        <v>713.4</v>
      </c>
      <c r="D22" s="13">
        <f t="shared" si="0"/>
        <v>8.31052036857985</v>
      </c>
      <c r="E22" s="26">
        <f t="shared" si="1"/>
        <v>0</v>
      </c>
      <c r="F22" s="25">
        <v>713.4</v>
      </c>
      <c r="G22" s="24">
        <f t="shared" si="2"/>
        <v>100</v>
      </c>
    </row>
    <row r="23" spans="1:7" ht="39.75" customHeight="1">
      <c r="A23" s="8" t="s">
        <v>19</v>
      </c>
      <c r="B23" s="25">
        <v>3099.9</v>
      </c>
      <c r="C23" s="25">
        <v>308</v>
      </c>
      <c r="D23" s="25">
        <f t="shared" si="0"/>
        <v>9.935804380786477</v>
      </c>
      <c r="E23" s="26">
        <f t="shared" si="1"/>
        <v>-28.19999999999999</v>
      </c>
      <c r="F23" s="25">
        <v>336.2</v>
      </c>
      <c r="G23" s="24">
        <f t="shared" si="2"/>
        <v>91.61213563355146</v>
      </c>
    </row>
    <row r="24" spans="1:7" ht="20.25" customHeight="1">
      <c r="A24" s="8" t="s">
        <v>30</v>
      </c>
      <c r="B24" s="25">
        <v>20</v>
      </c>
      <c r="C24" s="25"/>
      <c r="D24" s="25">
        <f t="shared" si="0"/>
        <v>0</v>
      </c>
      <c r="E24" s="26">
        <f t="shared" si="1"/>
        <v>-20.4</v>
      </c>
      <c r="F24" s="25">
        <v>20.4</v>
      </c>
      <c r="G24" s="24"/>
    </row>
    <row r="25" spans="1:7" ht="39" customHeight="1">
      <c r="A25" s="8" t="s">
        <v>20</v>
      </c>
      <c r="B25" s="25">
        <v>2924</v>
      </c>
      <c r="C25" s="27">
        <v>390.5</v>
      </c>
      <c r="D25" s="25">
        <f t="shared" si="0"/>
        <v>13.35499316005472</v>
      </c>
      <c r="E25" s="26">
        <f t="shared" si="1"/>
        <v>182.5</v>
      </c>
      <c r="F25" s="27">
        <v>208</v>
      </c>
      <c r="G25" s="24">
        <f t="shared" si="2"/>
        <v>187.7403846153846</v>
      </c>
    </row>
    <row r="26" spans="1:7" ht="22.5">
      <c r="A26" s="11" t="s">
        <v>21</v>
      </c>
      <c r="B26" s="12">
        <v>634.7</v>
      </c>
      <c r="C26" s="12">
        <v>46.5</v>
      </c>
      <c r="D26" s="13">
        <f t="shared" si="0"/>
        <v>7.326295887821018</v>
      </c>
      <c r="E26" s="14">
        <f t="shared" si="1"/>
        <v>22.6</v>
      </c>
      <c r="F26" s="12">
        <v>23.9</v>
      </c>
      <c r="G26" s="23">
        <f t="shared" si="2"/>
        <v>194.56066945606696</v>
      </c>
    </row>
    <row r="27" spans="1:7" ht="33.75">
      <c r="A27" s="11" t="s">
        <v>22</v>
      </c>
      <c r="B27" s="12">
        <v>4446.4</v>
      </c>
      <c r="C27" s="12">
        <v>323.4</v>
      </c>
      <c r="D27" s="13">
        <f t="shared" si="0"/>
        <v>7.273299748110832</v>
      </c>
      <c r="E27" s="14">
        <f t="shared" si="1"/>
        <v>121.59999999999997</v>
      </c>
      <c r="F27" s="12">
        <v>201.8</v>
      </c>
      <c r="G27" s="23">
        <f t="shared" si="2"/>
        <v>160.25768087215062</v>
      </c>
    </row>
    <row r="28" spans="1:8" ht="22.5">
      <c r="A28" s="11" t="s">
        <v>28</v>
      </c>
      <c r="B28" s="12">
        <v>165736.5</v>
      </c>
      <c r="C28" s="12">
        <v>1007.1</v>
      </c>
      <c r="D28" s="13">
        <f t="shared" si="0"/>
        <v>0.6076513019159931</v>
      </c>
      <c r="E28" s="14">
        <f t="shared" si="1"/>
        <v>243.39999999999998</v>
      </c>
      <c r="F28" s="12">
        <v>763.7</v>
      </c>
      <c r="G28" s="23">
        <f t="shared" si="2"/>
        <v>131.87115359434333</v>
      </c>
      <c r="H28" s="2"/>
    </row>
    <row r="29" spans="1:7" ht="22.5">
      <c r="A29" s="11" t="s">
        <v>6</v>
      </c>
      <c r="B29" s="12"/>
      <c r="C29" s="12"/>
      <c r="D29" s="13"/>
      <c r="E29" s="14">
        <f t="shared" si="1"/>
        <v>0</v>
      </c>
      <c r="F29" s="12"/>
      <c r="G29" s="23"/>
    </row>
    <row r="30" spans="1:7" ht="22.5">
      <c r="A30" s="11" t="s">
        <v>7</v>
      </c>
      <c r="B30" s="12">
        <v>3066.5</v>
      </c>
      <c r="C30" s="12">
        <v>305.6</v>
      </c>
      <c r="D30" s="13">
        <f t="shared" si="0"/>
        <v>9.965759008641776</v>
      </c>
      <c r="E30" s="14">
        <f t="shared" si="1"/>
        <v>15.700000000000045</v>
      </c>
      <c r="F30" s="12">
        <v>289.9</v>
      </c>
      <c r="G30" s="24">
        <f t="shared" si="2"/>
        <v>105.41566057261127</v>
      </c>
    </row>
    <row r="31" spans="1:7" ht="21" customHeight="1">
      <c r="A31" s="7" t="s">
        <v>9</v>
      </c>
      <c r="B31" s="18">
        <v>0</v>
      </c>
      <c r="C31" s="12">
        <v>-10</v>
      </c>
      <c r="D31" s="13"/>
      <c r="E31" s="14">
        <f t="shared" si="1"/>
        <v>1.5999999999999996</v>
      </c>
      <c r="F31" s="12">
        <v>-11.6</v>
      </c>
      <c r="G31" s="24"/>
    </row>
    <row r="32" spans="1:6" ht="6.75" customHeight="1">
      <c r="A32" s="9"/>
      <c r="F32" s="1"/>
    </row>
    <row r="33" spans="1:3" ht="13.5">
      <c r="A33" s="21" t="s">
        <v>24</v>
      </c>
      <c r="B33" s="22"/>
      <c r="C33" s="22"/>
    </row>
    <row r="34" spans="1:3" ht="13.5">
      <c r="A34" s="21" t="s">
        <v>25</v>
      </c>
      <c r="B34" s="22"/>
      <c r="C34" t="s">
        <v>41</v>
      </c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</sheetData>
  <sheetProtection/>
  <mergeCells count="1">
    <mergeCell ref="A1:G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2018-06-06T06:30:00Z</cp:lastPrinted>
  <dcterms:created xsi:type="dcterms:W3CDTF">2003-08-05T13:28:30Z</dcterms:created>
  <dcterms:modified xsi:type="dcterms:W3CDTF">2018-06-06T11:49:13Z</dcterms:modified>
  <cp:category/>
  <cp:version/>
  <cp:contentType/>
  <cp:contentStatus/>
</cp:coreProperties>
</file>