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2" tabRatio="742" activeTab="0"/>
  </bookViews>
  <sheets>
    <sheet name="район на 01.03.2018" sheetId="1" r:id="rId1"/>
    <sheet name="консолидированный 01.03.2018" sheetId="2" state="hidden" r:id="rId2"/>
    <sheet name="февраль - район" sheetId="3" state="hidden" r:id="rId3"/>
    <sheet name="февраль консолид." sheetId="4" state="hidden" r:id="rId4"/>
  </sheets>
  <definedNames>
    <definedName name="_xlnm.Print_Titles" localSheetId="1">'консолидированный 01.03.2018'!$2:$2</definedName>
    <definedName name="_xlnm.Print_Titles" localSheetId="0">'район на 01.03.2018'!$2:$2</definedName>
  </definedNames>
  <calcPr fullCalcOnLoad="1"/>
</workbook>
</file>

<file path=xl/sharedStrings.xml><?xml version="1.0" encoding="utf-8"?>
<sst xmlns="http://schemas.openxmlformats.org/spreadsheetml/2006/main" count="157" uniqueCount="52">
  <si>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</si>
  <si>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</si>
  <si>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</si>
  <si>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</si>
  <si>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</si>
  <si>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</si>
  <si>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</si>
  <si>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</si>
  <si>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</si>
  <si>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</si>
  <si>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</si>
  <si>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</si>
  <si>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</si>
  <si>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</si>
  <si>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</si>
  <si>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</si>
  <si>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</si>
  <si>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Госпошлина за соверш.нотар.действий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</si>
  <si>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</si>
  <si>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</si>
  <si>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>Прочие поступления от использования имущества, находящегося в собственности муниципальных районов, в том числе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</si>
  <si>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</si>
  <si>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</si>
  <si>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</si>
  <si>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</si>
  <si>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</si>
  <si>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</si>
  <si>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</si>
  <si>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</si>
  <si>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Арендная плата  за земли, находящиеся в собственности муницип.районов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</si>
  <si>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</si>
  <si>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</si>
  <si>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</si>
  <si>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</si>
  <si>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</si>
  <si>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</si>
  <si>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</si>
  <si>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2018 года</t>
  </si>
  <si>
    <t>Справочно факт 2018 к факту 2017</t>
  </si>
  <si>
    <t>% 2018 г. к 2017 г.</t>
  </si>
  <si>
    <t>%    2018г. к 2017 г.</t>
  </si>
  <si>
    <t>Д.А.Харчиков</t>
  </si>
  <si>
    <t>Исполнение доходной части   бюджета    Вольского муниципального района  за    февраль2018 г.</t>
  </si>
  <si>
    <t>Исполнение доходной части   бюджета    Вольского муниципального района  на 01.03.2018 г.</t>
  </si>
  <si>
    <t>Факт на 01.03.2018</t>
  </si>
  <si>
    <t>факт на 01.03.2017</t>
  </si>
  <si>
    <t>март 2017</t>
  </si>
  <si>
    <t>Исполнение доходной части  консолидированного  бюджета    Вольского муниципального района  на 01.03.2018 г.</t>
  </si>
  <si>
    <t>Факт февраль 2018</t>
  </si>
  <si>
    <t>факт февраль  2017</t>
  </si>
  <si>
    <t>Исполнение доходной части  консолидированного  бюджета    Вольского муниципального района  за февраль  2018 г.</t>
  </si>
  <si>
    <t>факт февраль 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</si>
</sst>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5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65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zoomScalePageLayoutView="0" workbookViewId="0" topLeftCell="A1">
      <selection activeCell="C13" sqref="C13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9.3984375" style="1" customWidth="1"/>
    <col min="8" max="8" width="9.8984375" style="1" customWidth="1"/>
    <col min="9" max="16384" width="9.09765625" style="1" customWidth="1"/>
  </cols>
  <sheetData>
    <row r="1" spans="1:7" ht="38.25" customHeight="1">
      <c r="A1" s="32" t="s">
        <v>43</v>
      </c>
      <c r="B1" s="32"/>
      <c r="C1" s="32"/>
      <c r="D1" s="32"/>
      <c r="E1" s="32"/>
      <c r="F1" s="32"/>
      <c r="G1" s="32"/>
    </row>
    <row r="2" spans="1:8" ht="41.25">
      <c r="A2" s="7" t="s">
        <v>0</v>
      </c>
      <c r="B2" s="6" t="s">
        <v>37</v>
      </c>
      <c r="C2" s="4" t="s">
        <v>44</v>
      </c>
      <c r="D2" s="5" t="s">
        <v>10</v>
      </c>
      <c r="E2" s="6" t="s">
        <v>38</v>
      </c>
      <c r="F2" s="6" t="s">
        <v>45</v>
      </c>
      <c r="G2" s="6" t="s">
        <v>39</v>
      </c>
      <c r="H2" s="28" t="s">
        <v>46</v>
      </c>
    </row>
    <row r="3" spans="1:8" ht="13.5">
      <c r="A3" s="7" t="s">
        <v>11</v>
      </c>
      <c r="B3" s="13">
        <f>B4+B15</f>
        <v>371337.6</v>
      </c>
      <c r="C3" s="13">
        <f>C4+C15</f>
        <v>43448.8</v>
      </c>
      <c r="D3" s="13">
        <f>C3/B3*100</f>
        <v>11.700619597907675</v>
      </c>
      <c r="E3" s="14">
        <f>C3-F3</f>
        <v>3400.600000000006</v>
      </c>
      <c r="F3" s="13">
        <f>F4+F15</f>
        <v>40048.2</v>
      </c>
      <c r="G3" s="23">
        <f>C3/F3*100</f>
        <v>108.49126802203347</v>
      </c>
      <c r="H3" s="13">
        <f>H4+H15</f>
        <v>32030.9</v>
      </c>
    </row>
    <row r="4" spans="1:8" ht="13.5">
      <c r="A4" s="7" t="s">
        <v>12</v>
      </c>
      <c r="B4" s="13">
        <f>B5+B7+B11+B6</f>
        <v>303568</v>
      </c>
      <c r="C4" s="13">
        <f>C5+C7+C11+C6</f>
        <v>38575.8</v>
      </c>
      <c r="D4" s="13">
        <f aca="true" t="shared" si="0" ref="D4:D27">C4/B4*100</f>
        <v>12.707465872555737</v>
      </c>
      <c r="E4" s="13">
        <f>E5+E7+E11+E6</f>
        <v>6174.9</v>
      </c>
      <c r="F4" s="13">
        <f>F5+F7+F11+F6</f>
        <v>32400.899999999998</v>
      </c>
      <c r="G4" s="23">
        <f aca="true" t="shared" si="1" ref="G4:G29">C4/F4*100</f>
        <v>119.0578039498903</v>
      </c>
      <c r="H4" s="13">
        <f>H5+H7+H11+H6</f>
        <v>25862</v>
      </c>
    </row>
    <row r="5" spans="1:8" ht="13.5">
      <c r="A5" s="7" t="s">
        <v>13</v>
      </c>
      <c r="B5" s="15">
        <v>253188</v>
      </c>
      <c r="C5" s="15">
        <v>30313.7</v>
      </c>
      <c r="D5" s="25">
        <f t="shared" si="0"/>
        <v>11.97280281845901</v>
      </c>
      <c r="E5" s="17">
        <f aca="true" t="shared" si="2" ref="E5:E28">C5-F5</f>
        <v>4889.700000000001</v>
      </c>
      <c r="F5" s="15">
        <v>25424</v>
      </c>
      <c r="G5" s="24">
        <f t="shared" si="1"/>
        <v>119.23261485210826</v>
      </c>
      <c r="H5" s="29">
        <v>21041.1</v>
      </c>
    </row>
    <row r="6" spans="1:8" ht="13.5">
      <c r="A6" s="7" t="s">
        <v>33</v>
      </c>
      <c r="B6" s="15">
        <v>20000</v>
      </c>
      <c r="C6" s="15">
        <v>2183.4</v>
      </c>
      <c r="D6" s="25">
        <f t="shared" si="0"/>
        <v>10.917</v>
      </c>
      <c r="E6" s="17">
        <f t="shared" si="2"/>
        <v>375.3000000000002</v>
      </c>
      <c r="F6" s="15">
        <v>1808.1</v>
      </c>
      <c r="G6" s="24">
        <f t="shared" si="1"/>
        <v>120.75659532105527</v>
      </c>
      <c r="H6" s="29">
        <v>3105.9</v>
      </c>
    </row>
    <row r="7" spans="1:8" ht="15.75" customHeight="1">
      <c r="A7" s="7" t="s">
        <v>8</v>
      </c>
      <c r="B7" s="13">
        <f>B8+B9+B10</f>
        <v>23880</v>
      </c>
      <c r="C7" s="13">
        <f>C8+C9+C10</f>
        <v>5062.799999999999</v>
      </c>
      <c r="D7" s="13">
        <f t="shared" si="0"/>
        <v>21.201005025125625</v>
      </c>
      <c r="E7" s="14">
        <f t="shared" si="2"/>
        <v>623.1999999999989</v>
      </c>
      <c r="F7" s="13">
        <f>F8+F9+F10</f>
        <v>4439.6</v>
      </c>
      <c r="G7" s="23">
        <f t="shared" si="1"/>
        <v>114.03730065771688</v>
      </c>
      <c r="H7" s="13">
        <f>H8+H9+H10</f>
        <v>1144.3999999999999</v>
      </c>
    </row>
    <row r="8" spans="1:8" ht="39">
      <c r="A8" s="8" t="s">
        <v>1</v>
      </c>
      <c r="B8" s="16">
        <v>23000</v>
      </c>
      <c r="C8" s="15">
        <v>4730.9</v>
      </c>
      <c r="D8" s="25">
        <f t="shared" si="0"/>
        <v>20.569130434782608</v>
      </c>
      <c r="E8" s="17">
        <f>C8-F8</f>
        <v>543.5999999999995</v>
      </c>
      <c r="F8" s="15">
        <v>4187.3</v>
      </c>
      <c r="G8" s="24">
        <f t="shared" si="1"/>
        <v>112.9821125785112</v>
      </c>
      <c r="H8" s="29">
        <v>730.3</v>
      </c>
    </row>
    <row r="9" spans="1:8" ht="13.5">
      <c r="A9" s="8" t="s">
        <v>2</v>
      </c>
      <c r="B9" s="16">
        <v>780</v>
      </c>
      <c r="C9" s="15">
        <v>307</v>
      </c>
      <c r="D9" s="25">
        <f t="shared" si="0"/>
        <v>39.35897435897436</v>
      </c>
      <c r="E9" s="17">
        <f t="shared" si="2"/>
        <v>79.5</v>
      </c>
      <c r="F9" s="15">
        <v>227.5</v>
      </c>
      <c r="G9" s="24">
        <f t="shared" si="1"/>
        <v>134.94505494505495</v>
      </c>
      <c r="H9" s="29">
        <v>361.5</v>
      </c>
    </row>
    <row r="10" spans="1:8" ht="39">
      <c r="A10" s="8" t="s">
        <v>32</v>
      </c>
      <c r="B10" s="16">
        <v>100</v>
      </c>
      <c r="C10" s="15">
        <v>24.9</v>
      </c>
      <c r="D10" s="25">
        <f t="shared" si="0"/>
        <v>24.9</v>
      </c>
      <c r="E10" s="17">
        <f t="shared" si="2"/>
        <v>0.09999999999999787</v>
      </c>
      <c r="F10" s="15">
        <v>24.8</v>
      </c>
      <c r="G10" s="24"/>
      <c r="H10" s="29">
        <v>52.6</v>
      </c>
    </row>
    <row r="11" spans="1:8" ht="26.25">
      <c r="A11" s="7" t="s">
        <v>14</v>
      </c>
      <c r="B11" s="13">
        <f>B13+B14</f>
        <v>6500</v>
      </c>
      <c r="C11" s="13">
        <f>C13+C14</f>
        <v>1015.9</v>
      </c>
      <c r="D11" s="13">
        <f t="shared" si="0"/>
        <v>15.62923076923077</v>
      </c>
      <c r="E11" s="14">
        <f t="shared" si="2"/>
        <v>286.69999999999993</v>
      </c>
      <c r="F11" s="13">
        <f>F13+F14</f>
        <v>729.2</v>
      </c>
      <c r="G11" s="23">
        <f t="shared" si="1"/>
        <v>139.31705979155237</v>
      </c>
      <c r="H11" s="13">
        <f>H13+H14</f>
        <v>570.6</v>
      </c>
    </row>
    <row r="12" spans="1:8" ht="13.5">
      <c r="A12" s="8" t="s">
        <v>15</v>
      </c>
      <c r="B12" s="12"/>
      <c r="C12" s="12"/>
      <c r="D12" s="25"/>
      <c r="E12" s="14"/>
      <c r="F12" s="12"/>
      <c r="G12" s="24"/>
      <c r="H12" s="29"/>
    </row>
    <row r="13" spans="1:8" ht="26.25">
      <c r="A13" s="8" t="s">
        <v>16</v>
      </c>
      <c r="B13" s="16">
        <v>6500</v>
      </c>
      <c r="C13" s="16">
        <v>1000.9</v>
      </c>
      <c r="D13" s="25">
        <f t="shared" si="0"/>
        <v>15.39846153846154</v>
      </c>
      <c r="E13" s="17">
        <f t="shared" si="2"/>
        <v>271.69999999999993</v>
      </c>
      <c r="F13" s="16">
        <v>729.2</v>
      </c>
      <c r="G13" s="24">
        <f t="shared" si="1"/>
        <v>137.26001097092703</v>
      </c>
      <c r="H13" s="30">
        <v>570.6</v>
      </c>
    </row>
    <row r="14" spans="1:8" ht="32.25" customHeight="1">
      <c r="A14" s="8" t="s">
        <v>31</v>
      </c>
      <c r="B14" s="16"/>
      <c r="C14" s="16">
        <v>15</v>
      </c>
      <c r="D14" s="25"/>
      <c r="E14" s="17">
        <f t="shared" si="2"/>
        <v>15</v>
      </c>
      <c r="F14" s="16"/>
      <c r="G14" s="24"/>
      <c r="H14" s="29"/>
    </row>
    <row r="15" spans="1:8" ht="33.75">
      <c r="A15" s="11" t="s">
        <v>18</v>
      </c>
      <c r="B15" s="19">
        <f>B16+B22+B23+B24+B26+B28</f>
        <v>67769.6</v>
      </c>
      <c r="C15" s="19">
        <f>C16+C22+C23+C24+C26+C28</f>
        <v>4873</v>
      </c>
      <c r="D15" s="13">
        <f t="shared" si="0"/>
        <v>7.19053971102087</v>
      </c>
      <c r="E15" s="14">
        <f t="shared" si="2"/>
        <v>-2774.300000000001</v>
      </c>
      <c r="F15" s="19">
        <f>F16+F22+F23+F24+F26+F28</f>
        <v>7647.300000000001</v>
      </c>
      <c r="G15" s="23">
        <f t="shared" si="1"/>
        <v>63.72183646515764</v>
      </c>
      <c r="H15" s="19">
        <f>H16+H22+H23+H24+H26+H28</f>
        <v>6168.900000000001</v>
      </c>
    </row>
    <row r="16" spans="1:8" ht="45">
      <c r="A16" s="20" t="s">
        <v>27</v>
      </c>
      <c r="B16" s="13">
        <f>B17+B19+B21+B20+B18</f>
        <v>27818.2</v>
      </c>
      <c r="C16" s="13">
        <f>C17+C19+C21+C20+C18</f>
        <v>3610.8</v>
      </c>
      <c r="D16" s="13">
        <f t="shared" si="0"/>
        <v>12.979991516345416</v>
      </c>
      <c r="E16" s="14">
        <f t="shared" si="2"/>
        <v>-1971.4000000000005</v>
      </c>
      <c r="F16" s="13">
        <f>F17+F19+F21+F20+F18</f>
        <v>5582.200000000001</v>
      </c>
      <c r="G16" s="23">
        <f t="shared" si="1"/>
        <v>64.68417469814767</v>
      </c>
      <c r="H16" s="13">
        <f>H17+H19+H21+H20+H18</f>
        <v>2274.3</v>
      </c>
    </row>
    <row r="17" spans="1:8" ht="52.5">
      <c r="A17" s="8" t="s">
        <v>36</v>
      </c>
      <c r="B17" s="15">
        <v>15420</v>
      </c>
      <c r="C17" s="15">
        <v>1540.8</v>
      </c>
      <c r="D17" s="25">
        <f t="shared" si="0"/>
        <v>9.992217898832685</v>
      </c>
      <c r="E17" s="17">
        <f t="shared" si="2"/>
        <v>-2089.2</v>
      </c>
      <c r="F17" s="15">
        <v>3630</v>
      </c>
      <c r="G17" s="24">
        <f>C17/F17*100</f>
        <v>42.446280991735534</v>
      </c>
      <c r="H17" s="30">
        <v>1212.3</v>
      </c>
    </row>
    <row r="18" spans="1:8" ht="39">
      <c r="A18" s="8" t="s">
        <v>35</v>
      </c>
      <c r="B18" s="15">
        <v>8584.3</v>
      </c>
      <c r="C18" s="15">
        <v>1442.5</v>
      </c>
      <c r="D18" s="25">
        <f t="shared" si="0"/>
        <v>16.80393276097061</v>
      </c>
      <c r="E18" s="17">
        <f t="shared" si="2"/>
        <v>4.400000000000091</v>
      </c>
      <c r="F18" s="15">
        <v>1438.1</v>
      </c>
      <c r="G18" s="24">
        <f t="shared" si="1"/>
        <v>100.30595925179055</v>
      </c>
      <c r="H18" s="30">
        <v>719</v>
      </c>
    </row>
    <row r="19" spans="1:8" ht="39.75" customHeight="1">
      <c r="A19" s="8" t="s">
        <v>19</v>
      </c>
      <c r="B19" s="16">
        <v>2903.9</v>
      </c>
      <c r="C19" s="15">
        <v>471.7</v>
      </c>
      <c r="D19" s="25">
        <f t="shared" si="0"/>
        <v>16.243672302765248</v>
      </c>
      <c r="E19" s="17">
        <f t="shared" si="2"/>
        <v>98.19999999999999</v>
      </c>
      <c r="F19" s="15">
        <v>373.5</v>
      </c>
      <c r="G19" s="24">
        <f t="shared" si="1"/>
        <v>126.29183400267738</v>
      </c>
      <c r="H19" s="30">
        <v>282.3</v>
      </c>
    </row>
    <row r="20" spans="1:8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0</v>
      </c>
      <c r="F20" s="15"/>
      <c r="G20" s="24"/>
      <c r="H20" s="30"/>
    </row>
    <row r="21" spans="1:8" ht="53.25" customHeight="1">
      <c r="A21" s="8" t="s">
        <v>34</v>
      </c>
      <c r="B21" s="16">
        <v>890</v>
      </c>
      <c r="C21" s="16">
        <v>155.8</v>
      </c>
      <c r="D21" s="25">
        <f t="shared" si="0"/>
        <v>17.50561797752809</v>
      </c>
      <c r="E21" s="17">
        <f t="shared" si="2"/>
        <v>15.200000000000017</v>
      </c>
      <c r="F21" s="16">
        <v>140.6</v>
      </c>
      <c r="G21" s="24">
        <f t="shared" si="1"/>
        <v>110.81081081081084</v>
      </c>
      <c r="H21" s="30">
        <v>60.7</v>
      </c>
    </row>
    <row r="22" spans="1:8" ht="35.25" customHeight="1">
      <c r="A22" s="11" t="s">
        <v>21</v>
      </c>
      <c r="B22" s="13">
        <v>634.7</v>
      </c>
      <c r="C22" s="13">
        <v>221.8</v>
      </c>
      <c r="D22" s="13">
        <f t="shared" si="0"/>
        <v>34.94564361115488</v>
      </c>
      <c r="E22" s="14">
        <f t="shared" si="2"/>
        <v>96.00000000000001</v>
      </c>
      <c r="F22" s="13">
        <v>125.8</v>
      </c>
      <c r="G22" s="23">
        <f t="shared" si="1"/>
        <v>176.31160572337043</v>
      </c>
      <c r="H22" s="30">
        <v>147.1</v>
      </c>
    </row>
    <row r="23" spans="1:8" ht="33.75">
      <c r="A23" s="11" t="s">
        <v>22</v>
      </c>
      <c r="B23" s="13">
        <v>4300</v>
      </c>
      <c r="C23" s="13">
        <v>470.7</v>
      </c>
      <c r="D23" s="13">
        <f t="shared" si="0"/>
        <v>10.946511627906977</v>
      </c>
      <c r="E23" s="14">
        <f t="shared" si="2"/>
        <v>-166.8</v>
      </c>
      <c r="F23" s="13">
        <v>637.5</v>
      </c>
      <c r="G23" s="23">
        <f t="shared" si="1"/>
        <v>73.83529411764705</v>
      </c>
      <c r="H23" s="30">
        <v>342.4</v>
      </c>
    </row>
    <row r="24" spans="1:8" ht="33.75">
      <c r="A24" s="11" t="s">
        <v>28</v>
      </c>
      <c r="B24" s="13">
        <v>31976.2</v>
      </c>
      <c r="C24" s="13">
        <v>99.3</v>
      </c>
      <c r="D24" s="13">
        <f t="shared" si="0"/>
        <v>0.31054346670336064</v>
      </c>
      <c r="E24" s="14">
        <f t="shared" si="2"/>
        <v>-710.5</v>
      </c>
      <c r="F24" s="13">
        <v>809.8</v>
      </c>
      <c r="G24" s="23">
        <f t="shared" si="1"/>
        <v>12.262286984440603</v>
      </c>
      <c r="H24" s="31">
        <v>3153.8</v>
      </c>
    </row>
    <row r="25" spans="1:8" ht="22.5">
      <c r="A25" s="11" t="s">
        <v>6</v>
      </c>
      <c r="B25" s="12"/>
      <c r="C25" s="12"/>
      <c r="D25" s="25"/>
      <c r="E25" s="14">
        <f t="shared" si="2"/>
        <v>0</v>
      </c>
      <c r="F25" s="12"/>
      <c r="G25" s="24"/>
      <c r="H25" s="30"/>
    </row>
    <row r="26" spans="1:8" ht="22.5">
      <c r="A26" s="11" t="s">
        <v>7</v>
      </c>
      <c r="B26" s="13">
        <v>3040.5</v>
      </c>
      <c r="C26" s="13">
        <v>466.5</v>
      </c>
      <c r="D26" s="13">
        <f t="shared" si="0"/>
        <v>15.342871238283177</v>
      </c>
      <c r="E26" s="14">
        <f t="shared" si="2"/>
        <v>12.600000000000023</v>
      </c>
      <c r="F26" s="13">
        <v>453.9</v>
      </c>
      <c r="G26" s="23">
        <f t="shared" si="1"/>
        <v>102.77594183740912</v>
      </c>
      <c r="H26" s="13">
        <v>249.5</v>
      </c>
    </row>
    <row r="27" spans="1:8" ht="26.25" hidden="1">
      <c r="A27" s="8" t="s">
        <v>26</v>
      </c>
      <c r="B27" s="16"/>
      <c r="C27" s="16"/>
      <c r="D27" s="13" t="e">
        <f t="shared" si="0"/>
        <v>#DIV/0!</v>
      </c>
      <c r="E27" s="17"/>
      <c r="F27" s="16"/>
      <c r="G27" s="24" t="e">
        <f t="shared" si="1"/>
        <v>#DIV/0!</v>
      </c>
      <c r="H27" s="30"/>
    </row>
    <row r="28" spans="1:8" ht="26.25">
      <c r="A28" s="7" t="s">
        <v>9</v>
      </c>
      <c r="B28" s="18">
        <v>0</v>
      </c>
      <c r="C28" s="12">
        <v>3.9</v>
      </c>
      <c r="D28" s="13"/>
      <c r="E28" s="14">
        <f t="shared" si="2"/>
        <v>-34.2</v>
      </c>
      <c r="F28" s="12">
        <v>38.1</v>
      </c>
      <c r="G28" s="24"/>
      <c r="H28" s="30">
        <v>1.8</v>
      </c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41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zoomScalePageLayoutView="0" workbookViewId="0" topLeftCell="A1">
      <selection activeCell="A1" sqref="A1:G1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47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37</v>
      </c>
      <c r="C2" s="4" t="s">
        <v>44</v>
      </c>
      <c r="D2" s="5" t="s">
        <v>10</v>
      </c>
      <c r="E2" s="6" t="s">
        <v>38</v>
      </c>
      <c r="F2" s="6" t="s">
        <v>45</v>
      </c>
      <c r="G2" s="6" t="s">
        <v>40</v>
      </c>
    </row>
    <row r="3" spans="1:7" ht="13.5">
      <c r="A3" s="7" t="s">
        <v>11</v>
      </c>
      <c r="B3" s="12">
        <f>B4+B19</f>
        <v>569806.6</v>
      </c>
      <c r="C3" s="12">
        <f>C4+C19</f>
        <v>66164.7</v>
      </c>
      <c r="D3" s="13">
        <f>C3/B3*100</f>
        <v>11.61178196251149</v>
      </c>
      <c r="E3" s="14">
        <f>C3-F3</f>
        <v>6287.5</v>
      </c>
      <c r="F3" s="12">
        <f>F4+F19</f>
        <v>59877.2</v>
      </c>
      <c r="G3" s="23">
        <f>C3/F3*100</f>
        <v>110.50065801340077</v>
      </c>
    </row>
    <row r="4" spans="1:7" ht="13.5">
      <c r="A4" s="7" t="s">
        <v>12</v>
      </c>
      <c r="B4" s="12">
        <f>B5+B7+B11+B14+B6</f>
        <v>460763</v>
      </c>
      <c r="C4" s="12">
        <f>C5+C7+C11+C14+C6</f>
        <v>58988.399999999994</v>
      </c>
      <c r="D4" s="13">
        <f aca="true" t="shared" si="0" ref="D4:D30">C4/B4*100</f>
        <v>12.802330048202654</v>
      </c>
      <c r="E4" s="14">
        <f aca="true" t="shared" si="1" ref="E4:E31">C4-F4</f>
        <v>8012.5999999999985</v>
      </c>
      <c r="F4" s="12">
        <f>F5+F7+F11+F14+F6</f>
        <v>50975.799999999996</v>
      </c>
      <c r="G4" s="23">
        <f aca="true" t="shared" si="2" ref="G4:G30">C4/F4*100</f>
        <v>115.71843894553886</v>
      </c>
    </row>
    <row r="5" spans="1:7" ht="13.5">
      <c r="A5" s="7" t="s">
        <v>13</v>
      </c>
      <c r="B5" s="15">
        <v>358683</v>
      </c>
      <c r="C5" s="15">
        <v>42916.9</v>
      </c>
      <c r="D5" s="25">
        <f t="shared" si="0"/>
        <v>11.96513355804429</v>
      </c>
      <c r="E5" s="17">
        <f t="shared" si="1"/>
        <v>6962.4000000000015</v>
      </c>
      <c r="F5" s="15">
        <v>35954.5</v>
      </c>
      <c r="G5" s="24">
        <f t="shared" si="2"/>
        <v>119.36447454421561</v>
      </c>
    </row>
    <row r="6" spans="1:7" ht="13.5">
      <c r="A6" s="7" t="s">
        <v>33</v>
      </c>
      <c r="B6" s="12">
        <v>28780</v>
      </c>
      <c r="C6" s="12">
        <v>3184.7</v>
      </c>
      <c r="D6" s="25">
        <f t="shared" si="0"/>
        <v>11.065670604586519</v>
      </c>
      <c r="E6" s="17">
        <f t="shared" si="1"/>
        <v>-124.70000000000027</v>
      </c>
      <c r="F6" s="12">
        <v>3309.4</v>
      </c>
      <c r="G6" s="24">
        <f t="shared" si="2"/>
        <v>96.23194536774037</v>
      </c>
    </row>
    <row r="7" spans="1:7" ht="15.75" customHeight="1">
      <c r="A7" s="7" t="s">
        <v>8</v>
      </c>
      <c r="B7" s="12">
        <f>B8+B9+B10</f>
        <v>24660</v>
      </c>
      <c r="C7" s="12">
        <f>C8+C9+C10</f>
        <v>5369.699999999999</v>
      </c>
      <c r="D7" s="13">
        <f t="shared" si="0"/>
        <v>21.774939172749388</v>
      </c>
      <c r="E7" s="14">
        <f t="shared" si="1"/>
        <v>702.5999999999985</v>
      </c>
      <c r="F7" s="12">
        <f>F8+F9+F10</f>
        <v>4667.1</v>
      </c>
      <c r="G7" s="23">
        <f t="shared" si="2"/>
        <v>115.05431638490708</v>
      </c>
    </row>
    <row r="8" spans="1:7" ht="26.25">
      <c r="A8" s="8" t="s">
        <v>1</v>
      </c>
      <c r="B8" s="16">
        <v>23000</v>
      </c>
      <c r="C8" s="25">
        <v>4730.9</v>
      </c>
      <c r="D8" s="25">
        <f t="shared" si="0"/>
        <v>20.569130434782608</v>
      </c>
      <c r="E8" s="26">
        <f>C8-F8</f>
        <v>543.5999999999995</v>
      </c>
      <c r="F8" s="25">
        <v>4187.3</v>
      </c>
      <c r="G8" s="24">
        <f t="shared" si="2"/>
        <v>112.9821125785112</v>
      </c>
    </row>
    <row r="9" spans="1:7" ht="13.5">
      <c r="A9" s="8" t="s">
        <v>2</v>
      </c>
      <c r="B9" s="16">
        <v>1560</v>
      </c>
      <c r="C9" s="25">
        <v>613.9</v>
      </c>
      <c r="D9" s="25">
        <f t="shared" si="0"/>
        <v>39.3525641025641</v>
      </c>
      <c r="E9" s="26">
        <f t="shared" si="1"/>
        <v>158.89999999999998</v>
      </c>
      <c r="F9" s="25">
        <v>455</v>
      </c>
      <c r="G9" s="24">
        <f t="shared" si="2"/>
        <v>134.92307692307693</v>
      </c>
    </row>
    <row r="10" spans="1:7" ht="39">
      <c r="A10" s="8" t="s">
        <v>32</v>
      </c>
      <c r="B10" s="25">
        <v>100</v>
      </c>
      <c r="C10" s="25">
        <v>24.9</v>
      </c>
      <c r="D10" s="25">
        <f t="shared" si="0"/>
        <v>24.9</v>
      </c>
      <c r="E10" s="26">
        <f t="shared" si="1"/>
        <v>0.09999999999999787</v>
      </c>
      <c r="F10" s="25">
        <v>24.8</v>
      </c>
      <c r="G10" s="23"/>
    </row>
    <row r="11" spans="1:7" ht="13.5">
      <c r="A11" s="7" t="s">
        <v>3</v>
      </c>
      <c r="B11" s="12">
        <f>B12+B13</f>
        <v>41940</v>
      </c>
      <c r="C11" s="12">
        <f>C12+C13</f>
        <v>6476.5</v>
      </c>
      <c r="D11" s="13">
        <f t="shared" si="0"/>
        <v>15.442298521697664</v>
      </c>
      <c r="E11" s="14">
        <f t="shared" si="1"/>
        <v>193.70000000000073</v>
      </c>
      <c r="F11" s="12">
        <f>F12+F13</f>
        <v>6282.799999999999</v>
      </c>
      <c r="G11" s="23">
        <f t="shared" si="2"/>
        <v>103.08302030941621</v>
      </c>
    </row>
    <row r="12" spans="1:7" ht="13.5">
      <c r="A12" s="8" t="s">
        <v>4</v>
      </c>
      <c r="B12" s="25">
        <v>14340</v>
      </c>
      <c r="C12" s="25">
        <v>1535.2</v>
      </c>
      <c r="D12" s="25">
        <f t="shared" si="0"/>
        <v>10.705718270571827</v>
      </c>
      <c r="E12" s="26">
        <f t="shared" si="1"/>
        <v>-713.3999999999999</v>
      </c>
      <c r="F12" s="25">
        <v>2248.6</v>
      </c>
      <c r="G12" s="24">
        <f t="shared" si="2"/>
        <v>68.27359245752913</v>
      </c>
    </row>
    <row r="13" spans="1:7" ht="13.5">
      <c r="A13" s="8" t="s">
        <v>5</v>
      </c>
      <c r="B13" s="16">
        <v>27600</v>
      </c>
      <c r="C13" s="15">
        <v>4941.3</v>
      </c>
      <c r="D13" s="25">
        <f t="shared" si="0"/>
        <v>17.90326086956522</v>
      </c>
      <c r="E13" s="26">
        <f t="shared" si="1"/>
        <v>907.1000000000004</v>
      </c>
      <c r="F13" s="15">
        <v>4034.2</v>
      </c>
      <c r="G13" s="24">
        <f t="shared" si="2"/>
        <v>122.48525110306878</v>
      </c>
    </row>
    <row r="14" spans="1:7" ht="26.25">
      <c r="A14" s="7" t="s">
        <v>14</v>
      </c>
      <c r="B14" s="12">
        <f>B16+B17+B18</f>
        <v>6700</v>
      </c>
      <c r="C14" s="12">
        <f>C16+C17+C18</f>
        <v>1040.6</v>
      </c>
      <c r="D14" s="13">
        <f t="shared" si="0"/>
        <v>15.531343283582089</v>
      </c>
      <c r="E14" s="14">
        <f t="shared" si="1"/>
        <v>278.5999999999999</v>
      </c>
      <c r="F14" s="12">
        <f>F16+F17+F18</f>
        <v>762</v>
      </c>
      <c r="G14" s="23">
        <f t="shared" si="2"/>
        <v>136.56167979002623</v>
      </c>
    </row>
    <row r="15" spans="1:7" ht="13.5">
      <c r="A15" s="8" t="s">
        <v>15</v>
      </c>
      <c r="B15" s="12"/>
      <c r="C15" s="12"/>
      <c r="D15" s="13"/>
      <c r="E15" s="14"/>
      <c r="F15" s="12"/>
      <c r="G15" s="23"/>
    </row>
    <row r="16" spans="1:7" ht="26.25">
      <c r="A16" s="8" t="s">
        <v>16</v>
      </c>
      <c r="B16" s="25">
        <v>6500</v>
      </c>
      <c r="C16" s="25">
        <v>1000.9</v>
      </c>
      <c r="D16" s="25">
        <f t="shared" si="0"/>
        <v>15.39846153846154</v>
      </c>
      <c r="E16" s="26">
        <f t="shared" si="1"/>
        <v>271.69999999999993</v>
      </c>
      <c r="F16" s="25">
        <v>729.2</v>
      </c>
      <c r="G16" s="24">
        <f t="shared" si="2"/>
        <v>137.26001097092703</v>
      </c>
    </row>
    <row r="17" spans="1:7" ht="13.5">
      <c r="A17" s="8" t="s">
        <v>17</v>
      </c>
      <c r="B17" s="25">
        <v>200</v>
      </c>
      <c r="C17" s="25">
        <v>24.7</v>
      </c>
      <c r="D17" s="25">
        <f t="shared" si="0"/>
        <v>12.35</v>
      </c>
      <c r="E17" s="26">
        <f t="shared" si="1"/>
        <v>-8.099999999999998</v>
      </c>
      <c r="F17" s="25">
        <v>32.8</v>
      </c>
      <c r="G17" s="24">
        <f t="shared" si="2"/>
        <v>75.3048780487805</v>
      </c>
    </row>
    <row r="18" spans="1:7" ht="32.25" customHeight="1">
      <c r="A18" s="8" t="s">
        <v>31</v>
      </c>
      <c r="B18" s="16"/>
      <c r="C18" s="16">
        <v>15</v>
      </c>
      <c r="D18" s="25"/>
      <c r="E18" s="26">
        <f t="shared" si="1"/>
        <v>15</v>
      </c>
      <c r="F18" s="16"/>
      <c r="G18" s="23"/>
    </row>
    <row r="19" spans="1:7" ht="33.75">
      <c r="A19" s="11" t="s">
        <v>18</v>
      </c>
      <c r="B19" s="18">
        <f>B20+B26+B28+B29+B30+B31+B27</f>
        <v>109043.59999999999</v>
      </c>
      <c r="C19" s="18">
        <f>C20+C26+C28+C29+C30+C31+C27</f>
        <v>7176.3</v>
      </c>
      <c r="D19" s="13">
        <f t="shared" si="0"/>
        <v>6.581129016283395</v>
      </c>
      <c r="E19" s="14">
        <f t="shared" si="1"/>
        <v>-1725.1000000000013</v>
      </c>
      <c r="F19" s="18">
        <f>F20+F26+F28+F29+F30+F31+F27</f>
        <v>8901.400000000001</v>
      </c>
      <c r="G19" s="23">
        <f t="shared" si="2"/>
        <v>80.61990248724918</v>
      </c>
    </row>
    <row r="20" spans="1:7" ht="45">
      <c r="A20" s="20" t="s">
        <v>27</v>
      </c>
      <c r="B20" s="12">
        <f>B21+B23+B25+B24+B22</f>
        <v>36598.2</v>
      </c>
      <c r="C20" s="12">
        <f>C21+C23+C25+C24+C22</f>
        <v>5428.2</v>
      </c>
      <c r="D20" s="13">
        <f t="shared" si="0"/>
        <v>14.831876977556274</v>
      </c>
      <c r="E20" s="14">
        <f t="shared" si="1"/>
        <v>-1179.9000000000005</v>
      </c>
      <c r="F20" s="12">
        <f>F21+F23+F25+F24+F22</f>
        <v>6608.1</v>
      </c>
      <c r="G20" s="23">
        <f t="shared" si="2"/>
        <v>82.14464066827075</v>
      </c>
    </row>
    <row r="21" spans="1:7" ht="52.5">
      <c r="A21" s="8" t="s">
        <v>36</v>
      </c>
      <c r="B21" s="25">
        <v>22000</v>
      </c>
      <c r="C21" s="25">
        <v>2881.2</v>
      </c>
      <c r="D21" s="13">
        <f t="shared" si="0"/>
        <v>13.096363636363636</v>
      </c>
      <c r="E21" s="26">
        <f t="shared" si="1"/>
        <v>-1547.8000000000002</v>
      </c>
      <c r="F21" s="25">
        <v>4429</v>
      </c>
      <c r="G21" s="24">
        <f t="shared" si="2"/>
        <v>65.05305938135018</v>
      </c>
    </row>
    <row r="22" spans="1:7" ht="33" customHeight="1">
      <c r="A22" s="8" t="s">
        <v>29</v>
      </c>
      <c r="B22" s="25">
        <v>8584.3</v>
      </c>
      <c r="C22" s="25">
        <v>1442.5</v>
      </c>
      <c r="D22" s="13">
        <f t="shared" si="0"/>
        <v>16.80393276097061</v>
      </c>
      <c r="E22" s="26">
        <f t="shared" si="1"/>
        <v>4.5</v>
      </c>
      <c r="F22" s="25">
        <v>1438</v>
      </c>
      <c r="G22" s="24">
        <f t="shared" si="2"/>
        <v>100.31293463143254</v>
      </c>
    </row>
    <row r="23" spans="1:7" ht="39.75" customHeight="1">
      <c r="A23" s="8" t="s">
        <v>19</v>
      </c>
      <c r="B23" s="25">
        <v>3103.9</v>
      </c>
      <c r="C23" s="25">
        <v>475.5</v>
      </c>
      <c r="D23" s="25">
        <f t="shared" si="0"/>
        <v>15.31943683752698</v>
      </c>
      <c r="E23" s="26">
        <f t="shared" si="1"/>
        <v>84.39999999999998</v>
      </c>
      <c r="F23" s="25">
        <v>391.1</v>
      </c>
      <c r="G23" s="24">
        <f t="shared" si="2"/>
        <v>121.58015852723088</v>
      </c>
    </row>
    <row r="24" spans="1:7" ht="27.7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0</v>
      </c>
      <c r="F24" s="25"/>
      <c r="G24" s="24"/>
    </row>
    <row r="25" spans="1:7" ht="39" customHeight="1">
      <c r="A25" s="8" t="s">
        <v>20</v>
      </c>
      <c r="B25" s="25">
        <v>2890</v>
      </c>
      <c r="C25" s="27">
        <v>629</v>
      </c>
      <c r="D25" s="25">
        <f t="shared" si="0"/>
        <v>21.764705882352942</v>
      </c>
      <c r="E25" s="26">
        <f t="shared" si="1"/>
        <v>279</v>
      </c>
      <c r="F25" s="27">
        <v>350</v>
      </c>
      <c r="G25" s="24">
        <f t="shared" si="2"/>
        <v>179.71428571428572</v>
      </c>
    </row>
    <row r="26" spans="1:7" ht="22.5">
      <c r="A26" s="11" t="s">
        <v>21</v>
      </c>
      <c r="B26" s="12">
        <v>634.7</v>
      </c>
      <c r="C26" s="12">
        <v>221.8</v>
      </c>
      <c r="D26" s="13">
        <f t="shared" si="0"/>
        <v>34.94564361115488</v>
      </c>
      <c r="E26" s="14">
        <f t="shared" si="1"/>
        <v>96.00000000000001</v>
      </c>
      <c r="F26" s="12">
        <v>125.8</v>
      </c>
      <c r="G26" s="23">
        <f t="shared" si="2"/>
        <v>176.31160572337043</v>
      </c>
    </row>
    <row r="27" spans="1:7" ht="33.75">
      <c r="A27" s="11" t="s">
        <v>22</v>
      </c>
      <c r="B27" s="12">
        <v>4300</v>
      </c>
      <c r="C27" s="12">
        <v>470.7</v>
      </c>
      <c r="D27" s="13">
        <f t="shared" si="0"/>
        <v>10.946511627906977</v>
      </c>
      <c r="E27" s="14">
        <f t="shared" si="1"/>
        <v>-192.3</v>
      </c>
      <c r="F27" s="12">
        <v>663</v>
      </c>
      <c r="G27" s="23">
        <f t="shared" si="2"/>
        <v>70.99547511312217</v>
      </c>
    </row>
    <row r="28" spans="1:8" ht="22.5">
      <c r="A28" s="11" t="s">
        <v>28</v>
      </c>
      <c r="B28" s="12">
        <v>64464.2</v>
      </c>
      <c r="C28" s="12">
        <v>599.3</v>
      </c>
      <c r="D28" s="13">
        <f t="shared" si="0"/>
        <v>0.9296632859788844</v>
      </c>
      <c r="E28" s="14">
        <f t="shared" si="1"/>
        <v>-413.20000000000005</v>
      </c>
      <c r="F28" s="12">
        <v>1012.5</v>
      </c>
      <c r="G28" s="23">
        <f t="shared" si="2"/>
        <v>59.190123456790126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2"/>
      <c r="G29" s="23"/>
    </row>
    <row r="30" spans="1:7" ht="22.5">
      <c r="A30" s="11" t="s">
        <v>7</v>
      </c>
      <c r="B30" s="12">
        <v>3046.5</v>
      </c>
      <c r="C30" s="12">
        <v>466.5</v>
      </c>
      <c r="D30" s="13">
        <f t="shared" si="0"/>
        <v>15.31265386509109</v>
      </c>
      <c r="E30" s="14">
        <f t="shared" si="1"/>
        <v>12.600000000000023</v>
      </c>
      <c r="F30" s="12">
        <v>453.9</v>
      </c>
      <c r="G30" s="24">
        <f t="shared" si="2"/>
        <v>102.77594183740912</v>
      </c>
    </row>
    <row r="31" spans="1:7" ht="26.25">
      <c r="A31" s="7" t="s">
        <v>9</v>
      </c>
      <c r="B31" s="18">
        <v>0</v>
      </c>
      <c r="C31" s="12">
        <v>-10.2</v>
      </c>
      <c r="D31" s="13"/>
      <c r="E31" s="14">
        <f t="shared" si="1"/>
        <v>-48.3</v>
      </c>
      <c r="F31" s="12">
        <v>38.1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41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.3937007874015748" right="0.11811023622047245" top="0" bottom="0" header="0" footer="0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zoomScalePageLayoutView="0" workbookViewId="0" topLeftCell="A22">
      <selection activeCell="D4" sqref="D4"/>
    </sheetView>
  </sheetViews>
  <sheetFormatPr defaultColWidth="9.09765625" defaultRowHeight="14.25"/>
  <cols>
    <col min="1" max="1" width="31.8984375" style="10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42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37</v>
      </c>
      <c r="C2" s="4" t="s">
        <v>48</v>
      </c>
      <c r="D2" s="5" t="s">
        <v>10</v>
      </c>
      <c r="E2" s="6" t="s">
        <v>38</v>
      </c>
      <c r="F2" s="6" t="s">
        <v>49</v>
      </c>
      <c r="G2" s="6" t="s">
        <v>39</v>
      </c>
    </row>
    <row r="3" spans="1:7" ht="13.5">
      <c r="A3" s="7" t="s">
        <v>11</v>
      </c>
      <c r="B3" s="13">
        <f>B4+B15</f>
        <v>371337.6</v>
      </c>
      <c r="C3" s="13">
        <f>C4+C15</f>
        <v>25254.1</v>
      </c>
      <c r="D3" s="13">
        <f>C3/B3*100</f>
        <v>6.800846453469835</v>
      </c>
      <c r="E3" s="14">
        <f>C3-F3</f>
        <v>5329.999999999996</v>
      </c>
      <c r="F3" s="13">
        <f>F4+F15</f>
        <v>19924.100000000002</v>
      </c>
      <c r="G3" s="23">
        <f>C3/F3*100</f>
        <v>126.75152202608899</v>
      </c>
    </row>
    <row r="4" spans="1:7" ht="13.5">
      <c r="A4" s="7" t="s">
        <v>12</v>
      </c>
      <c r="B4" s="13">
        <f>B5+B7+B11+B6</f>
        <v>303568</v>
      </c>
      <c r="C4" s="13">
        <f>C5+C7+C11+C6</f>
        <v>22704.6</v>
      </c>
      <c r="D4" s="13">
        <f aca="true" t="shared" si="0" ref="D4:D27">C4/B4*100</f>
        <v>7.479246824434722</v>
      </c>
      <c r="E4" s="13">
        <f>E5+E7+E11+E6</f>
        <v>6134.699999999999</v>
      </c>
      <c r="F4" s="13">
        <f>F5+F7+F11+F6</f>
        <v>16569.9</v>
      </c>
      <c r="G4" s="23">
        <f aca="true" t="shared" si="1" ref="G4:G29">C4/F4*100</f>
        <v>137.02315644632736</v>
      </c>
    </row>
    <row r="5" spans="1:7" ht="13.5">
      <c r="A5" s="7" t="s">
        <v>13</v>
      </c>
      <c r="B5" s="15">
        <v>253188</v>
      </c>
      <c r="C5" s="15">
        <v>20831.8</v>
      </c>
      <c r="D5" s="25">
        <f t="shared" si="0"/>
        <v>8.227799105802802</v>
      </c>
      <c r="E5" s="17">
        <f aca="true" t="shared" si="2" ref="E5:E28">C5-F5</f>
        <v>5372.9</v>
      </c>
      <c r="F5" s="15">
        <v>15458.9</v>
      </c>
      <c r="G5" s="24">
        <f t="shared" si="1"/>
        <v>134.7560305066984</v>
      </c>
    </row>
    <row r="6" spans="1:7" ht="13.5">
      <c r="A6" s="7" t="s">
        <v>33</v>
      </c>
      <c r="B6" s="15">
        <v>20000</v>
      </c>
      <c r="C6" s="15">
        <v>593.8</v>
      </c>
      <c r="D6" s="25">
        <f t="shared" si="0"/>
        <v>2.969</v>
      </c>
      <c r="E6" s="17">
        <f t="shared" si="2"/>
        <v>587.4</v>
      </c>
      <c r="F6" s="15">
        <v>6.4</v>
      </c>
      <c r="G6" s="24">
        <f t="shared" si="1"/>
        <v>9278.124999999998</v>
      </c>
    </row>
    <row r="7" spans="1:7" ht="15.75" customHeight="1">
      <c r="A7" s="7" t="s">
        <v>8</v>
      </c>
      <c r="B7" s="13">
        <f>B8+B9+B10</f>
        <v>23880</v>
      </c>
      <c r="C7" s="13">
        <f>C8+C9+C10</f>
        <v>703.2</v>
      </c>
      <c r="D7" s="13">
        <f t="shared" si="0"/>
        <v>2.9447236180904524</v>
      </c>
      <c r="E7" s="14">
        <f t="shared" si="2"/>
        <v>45.90000000000009</v>
      </c>
      <c r="F7" s="13">
        <f>F8+F9+F10</f>
        <v>657.3</v>
      </c>
      <c r="G7" s="23">
        <f t="shared" si="1"/>
        <v>106.98311273391148</v>
      </c>
    </row>
    <row r="8" spans="1:7" ht="39">
      <c r="A8" s="8" t="s">
        <v>1</v>
      </c>
      <c r="B8" s="16">
        <v>23000</v>
      </c>
      <c r="C8" s="15">
        <v>436.6</v>
      </c>
      <c r="D8" s="25">
        <f t="shared" si="0"/>
        <v>1.8982608695652177</v>
      </c>
      <c r="E8" s="17">
        <f>C8-F8</f>
        <v>-85.19999999999993</v>
      </c>
      <c r="F8" s="15">
        <v>521.8</v>
      </c>
      <c r="G8" s="24">
        <f t="shared" si="1"/>
        <v>83.67190494442316</v>
      </c>
    </row>
    <row r="9" spans="1:7" ht="13.5">
      <c r="A9" s="8" t="s">
        <v>2</v>
      </c>
      <c r="B9" s="16">
        <v>780</v>
      </c>
      <c r="C9" s="15">
        <v>263.3</v>
      </c>
      <c r="D9" s="25">
        <f t="shared" si="0"/>
        <v>33.756410256410255</v>
      </c>
      <c r="E9" s="17">
        <f t="shared" si="2"/>
        <v>127.80000000000001</v>
      </c>
      <c r="F9" s="15">
        <v>135.5</v>
      </c>
      <c r="G9" s="24">
        <f t="shared" si="1"/>
        <v>194.31734317343174</v>
      </c>
    </row>
    <row r="10" spans="1:7" ht="39">
      <c r="A10" s="8" t="s">
        <v>32</v>
      </c>
      <c r="B10" s="16">
        <v>100</v>
      </c>
      <c r="C10" s="15">
        <v>3.3</v>
      </c>
      <c r="D10" s="25">
        <f t="shared" si="0"/>
        <v>3.3000000000000003</v>
      </c>
      <c r="E10" s="17">
        <f t="shared" si="2"/>
        <v>3.3</v>
      </c>
      <c r="F10" s="15"/>
      <c r="G10" s="24"/>
    </row>
    <row r="11" spans="1:7" ht="26.25">
      <c r="A11" s="7" t="s">
        <v>14</v>
      </c>
      <c r="B11" s="13">
        <f>B13+B14</f>
        <v>6500</v>
      </c>
      <c r="C11" s="13">
        <f>C13+C14</f>
        <v>575.8</v>
      </c>
      <c r="D11" s="13">
        <f t="shared" si="0"/>
        <v>8.858461538461537</v>
      </c>
      <c r="E11" s="14">
        <f t="shared" si="2"/>
        <v>128.49999999999994</v>
      </c>
      <c r="F11" s="13">
        <f>F13+F14</f>
        <v>447.3</v>
      </c>
      <c r="G11" s="23">
        <f t="shared" si="1"/>
        <v>128.72792309412026</v>
      </c>
    </row>
    <row r="12" spans="1:7" ht="13.5">
      <c r="A12" s="8" t="s">
        <v>15</v>
      </c>
      <c r="B12" s="12"/>
      <c r="C12" s="12"/>
      <c r="D12" s="25"/>
      <c r="E12" s="14"/>
      <c r="F12" s="12"/>
      <c r="G12" s="24"/>
    </row>
    <row r="13" spans="1:7" ht="26.25">
      <c r="A13" s="8" t="s">
        <v>16</v>
      </c>
      <c r="B13" s="16">
        <v>6500</v>
      </c>
      <c r="C13" s="16">
        <v>575.8</v>
      </c>
      <c r="D13" s="25">
        <f t="shared" si="0"/>
        <v>8.858461538461537</v>
      </c>
      <c r="E13" s="17">
        <f t="shared" si="2"/>
        <v>128.49999999999994</v>
      </c>
      <c r="F13" s="16">
        <v>447.3</v>
      </c>
      <c r="G13" s="24">
        <f t="shared" si="1"/>
        <v>128.72792309412026</v>
      </c>
    </row>
    <row r="14" spans="1:7" ht="32.25" customHeight="1">
      <c r="A14" s="8" t="s">
        <v>31</v>
      </c>
      <c r="B14" s="16"/>
      <c r="C14" s="16"/>
      <c r="D14" s="25"/>
      <c r="E14" s="17">
        <f t="shared" si="2"/>
        <v>0</v>
      </c>
      <c r="F14" s="16"/>
      <c r="G14" s="24"/>
    </row>
    <row r="15" spans="1:7" ht="33.75">
      <c r="A15" s="11" t="s">
        <v>18</v>
      </c>
      <c r="B15" s="19">
        <f>B16+B22+B23+B24+B26+B28</f>
        <v>67769.6</v>
      </c>
      <c r="C15" s="19">
        <f>C16+C22+C23+C24+C26+C28</f>
        <v>2549.5</v>
      </c>
      <c r="D15" s="13">
        <f t="shared" si="0"/>
        <v>3.7620112852960617</v>
      </c>
      <c r="E15" s="14">
        <f t="shared" si="2"/>
        <v>-804.6999999999998</v>
      </c>
      <c r="F15" s="19">
        <f>F16+F22+F23+F24+F26+F28</f>
        <v>3354.2</v>
      </c>
      <c r="G15" s="23">
        <f t="shared" si="1"/>
        <v>76.00918251744082</v>
      </c>
    </row>
    <row r="16" spans="1:7" ht="45">
      <c r="A16" s="20" t="s">
        <v>27</v>
      </c>
      <c r="B16" s="13">
        <f>B17+B19+B21+B20+B18</f>
        <v>27818.2</v>
      </c>
      <c r="C16" s="13">
        <f>C17+C19+C21+C20+C18</f>
        <v>2027</v>
      </c>
      <c r="D16" s="13">
        <f t="shared" si="0"/>
        <v>7.28659654470814</v>
      </c>
      <c r="E16" s="14">
        <f t="shared" si="2"/>
        <v>-102.40000000000009</v>
      </c>
      <c r="F16" s="13">
        <f>F17+F19+F21+F20+F18</f>
        <v>2129.4</v>
      </c>
      <c r="G16" s="23">
        <f t="shared" si="1"/>
        <v>95.19113365267211</v>
      </c>
    </row>
    <row r="17" spans="1:7" ht="52.5">
      <c r="A17" s="8" t="s">
        <v>36</v>
      </c>
      <c r="B17" s="15">
        <v>15420</v>
      </c>
      <c r="C17" s="15">
        <v>991</v>
      </c>
      <c r="D17" s="25">
        <f t="shared" si="0"/>
        <v>6.426718547341115</v>
      </c>
      <c r="E17" s="17">
        <f t="shared" si="2"/>
        <v>-127</v>
      </c>
      <c r="F17" s="15">
        <v>1118</v>
      </c>
      <c r="G17" s="24">
        <f>C17/F17*100</f>
        <v>88.64042933810376</v>
      </c>
    </row>
    <row r="18" spans="1:7" ht="39">
      <c r="A18" s="8" t="s">
        <v>35</v>
      </c>
      <c r="B18" s="15">
        <v>8584.3</v>
      </c>
      <c r="C18" s="15">
        <v>721.3</v>
      </c>
      <c r="D18" s="25">
        <f t="shared" si="0"/>
        <v>8.402548839159863</v>
      </c>
      <c r="E18" s="17">
        <f t="shared" si="2"/>
        <v>2.2999999999999545</v>
      </c>
      <c r="F18" s="15">
        <v>719</v>
      </c>
      <c r="G18" s="24">
        <f t="shared" si="1"/>
        <v>100.31988873435327</v>
      </c>
    </row>
    <row r="19" spans="1:7" ht="39.75" customHeight="1">
      <c r="A19" s="8" t="s">
        <v>19</v>
      </c>
      <c r="B19" s="16">
        <v>2903.9</v>
      </c>
      <c r="C19" s="15">
        <v>235.8</v>
      </c>
      <c r="D19" s="25">
        <f t="shared" si="0"/>
        <v>8.12011432900582</v>
      </c>
      <c r="E19" s="17">
        <f t="shared" si="2"/>
        <v>68.60000000000002</v>
      </c>
      <c r="F19" s="15">
        <v>167.2</v>
      </c>
      <c r="G19" s="24">
        <f t="shared" si="1"/>
        <v>141.0287081339713</v>
      </c>
    </row>
    <row r="20" spans="1:7" ht="27.75" customHeight="1">
      <c r="A20" s="8" t="s">
        <v>30</v>
      </c>
      <c r="B20" s="16">
        <v>20</v>
      </c>
      <c r="C20" s="15"/>
      <c r="D20" s="25">
        <f t="shared" si="0"/>
        <v>0</v>
      </c>
      <c r="E20" s="17">
        <f t="shared" si="2"/>
        <v>0</v>
      </c>
      <c r="F20" s="15"/>
      <c r="G20" s="24"/>
    </row>
    <row r="21" spans="1:7" ht="53.25" customHeight="1">
      <c r="A21" s="8" t="s">
        <v>34</v>
      </c>
      <c r="B21" s="16">
        <v>890</v>
      </c>
      <c r="C21" s="16">
        <v>78.9</v>
      </c>
      <c r="D21" s="25">
        <f t="shared" si="0"/>
        <v>8.865168539325843</v>
      </c>
      <c r="E21" s="17">
        <f t="shared" si="2"/>
        <v>-46.3</v>
      </c>
      <c r="F21" s="16">
        <v>125.2</v>
      </c>
      <c r="G21" s="24">
        <f t="shared" si="1"/>
        <v>63.019169329073485</v>
      </c>
    </row>
    <row r="22" spans="1:7" ht="35.25" customHeight="1">
      <c r="A22" s="11" t="s">
        <v>21</v>
      </c>
      <c r="B22" s="13">
        <v>634.7</v>
      </c>
      <c r="C22" s="13">
        <v>189.2</v>
      </c>
      <c r="D22" s="13">
        <f t="shared" si="0"/>
        <v>29.809358752166375</v>
      </c>
      <c r="E22" s="14">
        <f t="shared" si="2"/>
        <v>109.29999999999998</v>
      </c>
      <c r="F22" s="13">
        <v>79.9</v>
      </c>
      <c r="G22" s="23">
        <f t="shared" si="1"/>
        <v>236.79599499374214</v>
      </c>
    </row>
    <row r="23" spans="1:7" ht="33.75">
      <c r="A23" s="11" t="s">
        <v>22</v>
      </c>
      <c r="B23" s="13">
        <v>4300</v>
      </c>
      <c r="C23" s="13">
        <v>153</v>
      </c>
      <c r="D23" s="13">
        <f t="shared" si="0"/>
        <v>3.558139534883721</v>
      </c>
      <c r="E23" s="14">
        <f t="shared" si="2"/>
        <v>-217.60000000000002</v>
      </c>
      <c r="F23" s="13">
        <v>370.6</v>
      </c>
      <c r="G23" s="23">
        <f t="shared" si="1"/>
        <v>41.28440366972477</v>
      </c>
    </row>
    <row r="24" spans="1:7" ht="33.75">
      <c r="A24" s="11" t="s">
        <v>28</v>
      </c>
      <c r="B24" s="13">
        <v>31976.2</v>
      </c>
      <c r="C24" s="13"/>
      <c r="D24" s="13">
        <f t="shared" si="0"/>
        <v>0</v>
      </c>
      <c r="E24" s="14">
        <f t="shared" si="2"/>
        <v>-468.6</v>
      </c>
      <c r="F24" s="13">
        <v>468.6</v>
      </c>
      <c r="G24" s="23">
        <f t="shared" si="1"/>
        <v>0</v>
      </c>
    </row>
    <row r="25" spans="1:7" ht="22.5">
      <c r="A25" s="11" t="s">
        <v>6</v>
      </c>
      <c r="B25" s="12"/>
      <c r="C25" s="12"/>
      <c r="D25" s="25"/>
      <c r="E25" s="14">
        <f t="shared" si="2"/>
        <v>0</v>
      </c>
      <c r="F25" s="12"/>
      <c r="G25" s="24"/>
    </row>
    <row r="26" spans="1:7" ht="22.5">
      <c r="A26" s="11" t="s">
        <v>7</v>
      </c>
      <c r="B26" s="13">
        <v>3040.5</v>
      </c>
      <c r="C26" s="13">
        <v>176.4</v>
      </c>
      <c r="D26" s="13">
        <f t="shared" si="0"/>
        <v>5.801677355698076</v>
      </c>
      <c r="E26" s="14">
        <f t="shared" si="2"/>
        <v>-90.1</v>
      </c>
      <c r="F26" s="13">
        <v>266.5</v>
      </c>
      <c r="G26" s="23">
        <f t="shared" si="1"/>
        <v>66.19136960600376</v>
      </c>
    </row>
    <row r="27" spans="1:7" ht="26.25" hidden="1">
      <c r="A27" s="8" t="s">
        <v>26</v>
      </c>
      <c r="B27" s="16"/>
      <c r="C27" s="16"/>
      <c r="D27" s="13" t="e">
        <f t="shared" si="0"/>
        <v>#DIV/0!</v>
      </c>
      <c r="E27" s="17"/>
      <c r="F27" s="16"/>
      <c r="G27" s="24" t="e">
        <f t="shared" si="1"/>
        <v>#DIV/0!</v>
      </c>
    </row>
    <row r="28" spans="1:7" ht="26.25">
      <c r="A28" s="7" t="s">
        <v>9</v>
      </c>
      <c r="B28" s="18">
        <v>0</v>
      </c>
      <c r="C28" s="12">
        <v>3.9</v>
      </c>
      <c r="D28" s="13"/>
      <c r="E28" s="14">
        <f t="shared" si="2"/>
        <v>-35.300000000000004</v>
      </c>
      <c r="F28" s="12">
        <v>39.2</v>
      </c>
      <c r="G28" s="24"/>
    </row>
    <row r="29" spans="1:7" ht="0.75" customHeight="1" hidden="1">
      <c r="A29" s="8" t="s">
        <v>23</v>
      </c>
      <c r="B29" s="19"/>
      <c r="C29" s="19"/>
      <c r="D29" s="13"/>
      <c r="E29" s="14"/>
      <c r="F29" s="13"/>
      <c r="G29" s="24" t="e">
        <f t="shared" si="1"/>
        <v>#DIV/0!</v>
      </c>
    </row>
    <row r="30" spans="1:6" ht="13.5">
      <c r="A30" s="9"/>
      <c r="F30" s="1"/>
    </row>
    <row r="31" spans="1:3" ht="13.5">
      <c r="A31" s="21" t="s">
        <v>24</v>
      </c>
      <c r="B31" s="22"/>
      <c r="C31" s="22"/>
    </row>
    <row r="32" spans="1:3" ht="13.5">
      <c r="A32" s="21" t="s">
        <v>25</v>
      </c>
      <c r="B32" s="22"/>
      <c r="C32" t="s">
        <v>41</v>
      </c>
    </row>
    <row r="33" ht="13.5">
      <c r="A33" s="9"/>
    </row>
    <row r="34" ht="13.5">
      <c r="A34" s="9"/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</sheetData>
  <sheetProtection/>
  <mergeCells count="1">
    <mergeCell ref="A1:G1"/>
  </mergeCells>
  <printOptions/>
  <pageMargins left="0" right="0.11811023622047245" top="0" bottom="0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A1" sqref="A1:G1"/>
    </sheetView>
  </sheetViews>
  <sheetFormatPr defaultColWidth="9.09765625" defaultRowHeight="14.25"/>
  <cols>
    <col min="1" max="1" width="34.3984375" style="10" customWidth="1"/>
    <col min="2" max="2" width="12.8984375" style="1" bestFit="1" customWidth="1"/>
    <col min="3" max="3" width="11.09765625" style="1" customWidth="1"/>
    <col min="4" max="4" width="9.3984375" style="1" customWidth="1"/>
    <col min="5" max="5" width="11.59765625" style="1" customWidth="1"/>
    <col min="6" max="6" width="11.3984375" style="3" customWidth="1"/>
    <col min="7" max="7" width="9.3984375" style="1" customWidth="1"/>
    <col min="8" max="16384" width="9.09765625" style="1" customWidth="1"/>
  </cols>
  <sheetData>
    <row r="1" spans="1:7" ht="38.25" customHeight="1">
      <c r="A1" s="32" t="s">
        <v>50</v>
      </c>
      <c r="B1" s="32"/>
      <c r="C1" s="32"/>
      <c r="D1" s="32"/>
      <c r="E1" s="32"/>
      <c r="F1" s="32"/>
      <c r="G1" s="32"/>
    </row>
    <row r="2" spans="1:7" ht="41.25">
      <c r="A2" s="7" t="s">
        <v>0</v>
      </c>
      <c r="B2" s="6" t="s">
        <v>37</v>
      </c>
      <c r="C2" s="4" t="s">
        <v>48</v>
      </c>
      <c r="D2" s="5" t="s">
        <v>10</v>
      </c>
      <c r="E2" s="6" t="s">
        <v>38</v>
      </c>
      <c r="F2" s="6" t="s">
        <v>51</v>
      </c>
      <c r="G2" s="6" t="s">
        <v>40</v>
      </c>
    </row>
    <row r="3" spans="1:7" ht="13.5">
      <c r="A3" s="7" t="s">
        <v>11</v>
      </c>
      <c r="B3" s="12">
        <f>B4+B19</f>
        <v>569806.6</v>
      </c>
      <c r="C3" s="12">
        <f>C4+C19</f>
        <v>38281.9</v>
      </c>
      <c r="D3" s="13">
        <f>C3/B3*100</f>
        <v>6.718402349147939</v>
      </c>
      <c r="E3" s="14">
        <f>C3-F3</f>
        <v>7845.9000000000015</v>
      </c>
      <c r="F3" s="12">
        <f>F4+F19</f>
        <v>30436</v>
      </c>
      <c r="G3" s="23">
        <f>C3/F3*100</f>
        <v>125.77835458010252</v>
      </c>
    </row>
    <row r="4" spans="1:7" ht="13.5">
      <c r="A4" s="7" t="s">
        <v>12</v>
      </c>
      <c r="B4" s="12">
        <f>B5+B7+B11+B14+B6</f>
        <v>460763</v>
      </c>
      <c r="C4" s="12">
        <f>C5+C7+C11+C14+C6</f>
        <v>34423.3</v>
      </c>
      <c r="D4" s="13">
        <f aca="true" t="shared" si="0" ref="D4:D30">C4/B4*100</f>
        <v>7.470934081078559</v>
      </c>
      <c r="E4" s="14">
        <f aca="true" t="shared" si="1" ref="E4:E31">C4-F4</f>
        <v>8107.9000000000015</v>
      </c>
      <c r="F4" s="12">
        <f>F5+F7+F11+F14+F6</f>
        <v>26315.4</v>
      </c>
      <c r="G4" s="23">
        <f aca="true" t="shared" si="2" ref="G4:G30">C4/F4*100</f>
        <v>130.81047599504473</v>
      </c>
    </row>
    <row r="5" spans="1:7" ht="13.5">
      <c r="A5" s="7" t="s">
        <v>13</v>
      </c>
      <c r="B5" s="15">
        <v>358683</v>
      </c>
      <c r="C5" s="15">
        <v>29493.3</v>
      </c>
      <c r="D5" s="25">
        <f t="shared" si="0"/>
        <v>8.222664581259775</v>
      </c>
      <c r="E5" s="17">
        <f t="shared" si="1"/>
        <v>7632</v>
      </c>
      <c r="F5" s="15">
        <v>21861.3</v>
      </c>
      <c r="G5" s="24">
        <f t="shared" si="2"/>
        <v>134.9110071221748</v>
      </c>
    </row>
    <row r="6" spans="1:7" ht="13.5">
      <c r="A6" s="7" t="s">
        <v>33</v>
      </c>
      <c r="B6" s="12">
        <v>28780</v>
      </c>
      <c r="C6" s="12">
        <v>866</v>
      </c>
      <c r="D6" s="25">
        <f t="shared" si="0"/>
        <v>3.0090340514246003</v>
      </c>
      <c r="E6" s="17">
        <f t="shared" si="1"/>
        <v>854.3</v>
      </c>
      <c r="F6" s="12">
        <v>11.7</v>
      </c>
      <c r="G6" s="24">
        <f t="shared" si="2"/>
        <v>7401.709401709402</v>
      </c>
    </row>
    <row r="7" spans="1:7" ht="15.75" customHeight="1">
      <c r="A7" s="7" t="s">
        <v>8</v>
      </c>
      <c r="B7" s="12">
        <f>B8+B9+B10</f>
        <v>24660</v>
      </c>
      <c r="C7" s="12">
        <f>C8+C9+C10</f>
        <v>966.5</v>
      </c>
      <c r="D7" s="13">
        <f t="shared" si="0"/>
        <v>3.919302514193025</v>
      </c>
      <c r="E7" s="14">
        <f t="shared" si="1"/>
        <v>173.60000000000002</v>
      </c>
      <c r="F7" s="12">
        <f>F8+F9+F10</f>
        <v>792.9</v>
      </c>
      <c r="G7" s="23">
        <f t="shared" si="2"/>
        <v>121.89431201917014</v>
      </c>
    </row>
    <row r="8" spans="1:7" ht="26.25">
      <c r="A8" s="8" t="s">
        <v>1</v>
      </c>
      <c r="B8" s="16">
        <v>23000</v>
      </c>
      <c r="C8" s="25">
        <v>436.6</v>
      </c>
      <c r="D8" s="25">
        <f t="shared" si="0"/>
        <v>1.8982608695652177</v>
      </c>
      <c r="E8" s="26">
        <f>C8-F8</f>
        <v>-85.19999999999993</v>
      </c>
      <c r="F8" s="25">
        <v>521.8</v>
      </c>
      <c r="G8" s="24">
        <f t="shared" si="2"/>
        <v>83.67190494442316</v>
      </c>
    </row>
    <row r="9" spans="1:7" ht="13.5">
      <c r="A9" s="8" t="s">
        <v>2</v>
      </c>
      <c r="B9" s="16">
        <v>1560</v>
      </c>
      <c r="C9" s="25">
        <v>526.6</v>
      </c>
      <c r="D9" s="25">
        <f t="shared" si="0"/>
        <v>33.756410256410255</v>
      </c>
      <c r="E9" s="26">
        <f t="shared" si="1"/>
        <v>255.5</v>
      </c>
      <c r="F9" s="25">
        <v>271.1</v>
      </c>
      <c r="G9" s="24">
        <f t="shared" si="2"/>
        <v>194.24566580597565</v>
      </c>
    </row>
    <row r="10" spans="1:7" ht="39">
      <c r="A10" s="8" t="s">
        <v>32</v>
      </c>
      <c r="B10" s="25">
        <v>100</v>
      </c>
      <c r="C10" s="25">
        <v>3.3</v>
      </c>
      <c r="D10" s="25">
        <f t="shared" si="0"/>
        <v>3.3000000000000003</v>
      </c>
      <c r="E10" s="26">
        <f t="shared" si="1"/>
        <v>3.3</v>
      </c>
      <c r="F10" s="25"/>
      <c r="G10" s="23"/>
    </row>
    <row r="11" spans="1:7" ht="13.5">
      <c r="A11" s="7" t="s">
        <v>3</v>
      </c>
      <c r="B11" s="12">
        <f>B12+B13</f>
        <v>41940</v>
      </c>
      <c r="C11" s="12">
        <f>C12+C13</f>
        <v>2508</v>
      </c>
      <c r="D11" s="13">
        <f t="shared" si="0"/>
        <v>5.979971387696709</v>
      </c>
      <c r="E11" s="14">
        <f t="shared" si="1"/>
        <v>-671.4000000000001</v>
      </c>
      <c r="F11" s="12">
        <f>F12+F13</f>
        <v>3179.4</v>
      </c>
      <c r="G11" s="23">
        <f t="shared" si="2"/>
        <v>78.88280807699566</v>
      </c>
    </row>
    <row r="12" spans="1:7" ht="13.5">
      <c r="A12" s="8" t="s">
        <v>4</v>
      </c>
      <c r="B12" s="25">
        <v>14340</v>
      </c>
      <c r="C12" s="25">
        <v>397.4</v>
      </c>
      <c r="D12" s="25">
        <f t="shared" si="0"/>
        <v>2.7712691771269173</v>
      </c>
      <c r="E12" s="26">
        <f t="shared" si="1"/>
        <v>-370.20000000000005</v>
      </c>
      <c r="F12" s="25">
        <v>767.6</v>
      </c>
      <c r="G12" s="24">
        <f t="shared" si="2"/>
        <v>51.77175612298072</v>
      </c>
    </row>
    <row r="13" spans="1:7" ht="13.5">
      <c r="A13" s="8" t="s">
        <v>5</v>
      </c>
      <c r="B13" s="16">
        <v>27600</v>
      </c>
      <c r="C13" s="15">
        <v>2110.6</v>
      </c>
      <c r="D13" s="25">
        <f t="shared" si="0"/>
        <v>7.647101449275362</v>
      </c>
      <c r="E13" s="26">
        <f t="shared" si="1"/>
        <v>-301.2000000000003</v>
      </c>
      <c r="F13" s="15">
        <v>2411.8</v>
      </c>
      <c r="G13" s="24">
        <f t="shared" si="2"/>
        <v>87.51140227216186</v>
      </c>
    </row>
    <row r="14" spans="1:7" ht="26.25">
      <c r="A14" s="7" t="s">
        <v>14</v>
      </c>
      <c r="B14" s="12">
        <f>B16+B17+B18</f>
        <v>6700</v>
      </c>
      <c r="C14" s="12">
        <f>C16+C17+C18</f>
        <v>589.5</v>
      </c>
      <c r="D14" s="13">
        <f t="shared" si="0"/>
        <v>8.798507462686567</v>
      </c>
      <c r="E14" s="14">
        <f t="shared" si="1"/>
        <v>119.39999999999998</v>
      </c>
      <c r="F14" s="12">
        <f>F16+F17+F18</f>
        <v>470.1</v>
      </c>
      <c r="G14" s="23">
        <f t="shared" si="2"/>
        <v>125.3988513082323</v>
      </c>
    </row>
    <row r="15" spans="1:7" ht="13.5">
      <c r="A15" s="8" t="s">
        <v>15</v>
      </c>
      <c r="B15" s="12"/>
      <c r="C15" s="12"/>
      <c r="D15" s="13"/>
      <c r="E15" s="14"/>
      <c r="F15" s="12"/>
      <c r="G15" s="23"/>
    </row>
    <row r="16" spans="1:7" ht="26.25">
      <c r="A16" s="8" t="s">
        <v>16</v>
      </c>
      <c r="B16" s="25">
        <v>6500</v>
      </c>
      <c r="C16" s="25">
        <v>575.8</v>
      </c>
      <c r="D16" s="25">
        <f t="shared" si="0"/>
        <v>8.858461538461537</v>
      </c>
      <c r="E16" s="26">
        <f t="shared" si="1"/>
        <v>128.49999999999994</v>
      </c>
      <c r="F16" s="25">
        <v>447.3</v>
      </c>
      <c r="G16" s="24">
        <f t="shared" si="2"/>
        <v>128.72792309412026</v>
      </c>
    </row>
    <row r="17" spans="1:7" ht="13.5">
      <c r="A17" s="8" t="s">
        <v>17</v>
      </c>
      <c r="B17" s="25">
        <v>200</v>
      </c>
      <c r="C17" s="25">
        <v>13.7</v>
      </c>
      <c r="D17" s="25">
        <f t="shared" si="0"/>
        <v>6.849999999999999</v>
      </c>
      <c r="E17" s="26">
        <f t="shared" si="1"/>
        <v>-9.100000000000001</v>
      </c>
      <c r="F17" s="25">
        <v>22.8</v>
      </c>
      <c r="G17" s="24">
        <f t="shared" si="2"/>
        <v>60.08771929824561</v>
      </c>
    </row>
    <row r="18" spans="1:7" ht="32.25" customHeight="1">
      <c r="A18" s="8" t="s">
        <v>31</v>
      </c>
      <c r="B18" s="16"/>
      <c r="C18" s="16"/>
      <c r="D18" s="25"/>
      <c r="E18" s="26">
        <f t="shared" si="1"/>
        <v>0</v>
      </c>
      <c r="F18" s="16"/>
      <c r="G18" s="23"/>
    </row>
    <row r="19" spans="1:7" ht="33.75">
      <c r="A19" s="11" t="s">
        <v>18</v>
      </c>
      <c r="B19" s="18">
        <f>B20+B26+B28+B29+B30+B31+B27</f>
        <v>109043.59999999999</v>
      </c>
      <c r="C19" s="18">
        <f>C20+C26+C28+C29+C30+C31+C27</f>
        <v>3858.6000000000004</v>
      </c>
      <c r="D19" s="13">
        <f t="shared" si="0"/>
        <v>3.5385845661735313</v>
      </c>
      <c r="E19" s="14">
        <f t="shared" si="1"/>
        <v>-262</v>
      </c>
      <c r="F19" s="18">
        <f>F20+F26+F28+F29+F30+F31+F27</f>
        <v>4120.6</v>
      </c>
      <c r="G19" s="23">
        <f t="shared" si="2"/>
        <v>93.64170266466049</v>
      </c>
    </row>
    <row r="20" spans="1:7" ht="45">
      <c r="A20" s="20" t="s">
        <v>27</v>
      </c>
      <c r="B20" s="12">
        <f>B21+B23+B25+B24+B22</f>
        <v>36598.2</v>
      </c>
      <c r="C20" s="12">
        <f>C21+C23+C25+C24+C22</f>
        <v>3336.1000000000004</v>
      </c>
      <c r="D20" s="13">
        <f t="shared" si="0"/>
        <v>9.115475624484267</v>
      </c>
      <c r="E20" s="14">
        <f t="shared" si="1"/>
        <v>667.8000000000002</v>
      </c>
      <c r="F20" s="12">
        <f>F21+F23+F25+F24+F22</f>
        <v>2668.3</v>
      </c>
      <c r="G20" s="23">
        <f t="shared" si="2"/>
        <v>125.02717085784958</v>
      </c>
    </row>
    <row r="21" spans="1:7" ht="52.5">
      <c r="A21" s="8" t="s">
        <v>36</v>
      </c>
      <c r="B21" s="25">
        <v>22000</v>
      </c>
      <c r="C21" s="25">
        <v>1948.3</v>
      </c>
      <c r="D21" s="13">
        <f t="shared" si="0"/>
        <v>8.85590909090909</v>
      </c>
      <c r="E21" s="26">
        <f t="shared" si="1"/>
        <v>424.29999999999995</v>
      </c>
      <c r="F21" s="25">
        <v>1524</v>
      </c>
      <c r="G21" s="24">
        <f t="shared" si="2"/>
        <v>127.84120734908136</v>
      </c>
    </row>
    <row r="22" spans="1:7" ht="33" customHeight="1">
      <c r="A22" s="8" t="s">
        <v>29</v>
      </c>
      <c r="B22" s="25">
        <v>8584.3</v>
      </c>
      <c r="C22" s="25">
        <v>721.2</v>
      </c>
      <c r="D22" s="13">
        <f t="shared" si="0"/>
        <v>8.401383921810748</v>
      </c>
      <c r="E22" s="26">
        <f t="shared" si="1"/>
        <v>2.2000000000000455</v>
      </c>
      <c r="F22" s="25">
        <v>719</v>
      </c>
      <c r="G22" s="24">
        <f t="shared" si="2"/>
        <v>100.30598052851182</v>
      </c>
    </row>
    <row r="23" spans="1:7" ht="39.75" customHeight="1">
      <c r="A23" s="8" t="s">
        <v>19</v>
      </c>
      <c r="B23" s="25">
        <v>3103.9</v>
      </c>
      <c r="C23" s="25">
        <v>237.8</v>
      </c>
      <c r="D23" s="25">
        <f t="shared" si="0"/>
        <v>7.661329295402558</v>
      </c>
      <c r="E23" s="26">
        <f t="shared" si="1"/>
        <v>52.900000000000006</v>
      </c>
      <c r="F23" s="25">
        <v>184.9</v>
      </c>
      <c r="G23" s="24">
        <f t="shared" si="2"/>
        <v>128.6100594916171</v>
      </c>
    </row>
    <row r="24" spans="1:7" ht="27.75" customHeight="1">
      <c r="A24" s="8" t="s">
        <v>30</v>
      </c>
      <c r="B24" s="25">
        <v>20</v>
      </c>
      <c r="C24" s="25"/>
      <c r="D24" s="25">
        <f t="shared" si="0"/>
        <v>0</v>
      </c>
      <c r="E24" s="26">
        <f t="shared" si="1"/>
        <v>0</v>
      </c>
      <c r="F24" s="25"/>
      <c r="G24" s="24"/>
    </row>
    <row r="25" spans="1:7" ht="39" customHeight="1">
      <c r="A25" s="8" t="s">
        <v>20</v>
      </c>
      <c r="B25" s="25">
        <v>2890</v>
      </c>
      <c r="C25" s="27">
        <v>428.8</v>
      </c>
      <c r="D25" s="25">
        <f t="shared" si="0"/>
        <v>14.837370242214535</v>
      </c>
      <c r="E25" s="26">
        <f t="shared" si="1"/>
        <v>188.4</v>
      </c>
      <c r="F25" s="27">
        <v>240.4</v>
      </c>
      <c r="G25" s="24">
        <f t="shared" si="2"/>
        <v>178.36938435940098</v>
      </c>
    </row>
    <row r="26" spans="1:7" ht="22.5">
      <c r="A26" s="11" t="s">
        <v>21</v>
      </c>
      <c r="B26" s="12">
        <v>634.7</v>
      </c>
      <c r="C26" s="12">
        <v>189.2</v>
      </c>
      <c r="D26" s="13">
        <f t="shared" si="0"/>
        <v>29.809358752166375</v>
      </c>
      <c r="E26" s="14">
        <f t="shared" si="1"/>
        <v>109.29999999999998</v>
      </c>
      <c r="F26" s="12">
        <v>79.9</v>
      </c>
      <c r="G26" s="23">
        <f t="shared" si="2"/>
        <v>236.79599499374214</v>
      </c>
    </row>
    <row r="27" spans="1:7" ht="33.75">
      <c r="A27" s="11" t="s">
        <v>22</v>
      </c>
      <c r="B27" s="12">
        <v>4300</v>
      </c>
      <c r="C27" s="12">
        <v>153</v>
      </c>
      <c r="D27" s="13">
        <f t="shared" si="0"/>
        <v>3.558139534883721</v>
      </c>
      <c r="E27" s="14">
        <f t="shared" si="1"/>
        <v>-243.10000000000002</v>
      </c>
      <c r="F27" s="12">
        <v>396.1</v>
      </c>
      <c r="G27" s="23">
        <f t="shared" si="2"/>
        <v>38.62660944206009</v>
      </c>
    </row>
    <row r="28" spans="1:8" ht="22.5">
      <c r="A28" s="11" t="s">
        <v>28</v>
      </c>
      <c r="B28" s="12">
        <v>64464.2</v>
      </c>
      <c r="C28" s="12"/>
      <c r="D28" s="13">
        <f t="shared" si="0"/>
        <v>0</v>
      </c>
      <c r="E28" s="14">
        <f t="shared" si="1"/>
        <v>-671.3</v>
      </c>
      <c r="F28" s="12">
        <v>671.3</v>
      </c>
      <c r="G28" s="23">
        <f t="shared" si="2"/>
        <v>0</v>
      </c>
      <c r="H28" s="2"/>
    </row>
    <row r="29" spans="1:7" ht="22.5">
      <c r="A29" s="11" t="s">
        <v>6</v>
      </c>
      <c r="B29" s="12"/>
      <c r="C29" s="12"/>
      <c r="D29" s="13"/>
      <c r="E29" s="14">
        <f t="shared" si="1"/>
        <v>0</v>
      </c>
      <c r="F29" s="12"/>
      <c r="G29" s="23"/>
    </row>
    <row r="30" spans="1:7" ht="22.5">
      <c r="A30" s="11" t="s">
        <v>7</v>
      </c>
      <c r="B30" s="12">
        <v>3046.5</v>
      </c>
      <c r="C30" s="12">
        <v>176.4</v>
      </c>
      <c r="D30" s="13">
        <f t="shared" si="0"/>
        <v>5.790251107828656</v>
      </c>
      <c r="E30" s="14">
        <f t="shared" si="1"/>
        <v>-90.1</v>
      </c>
      <c r="F30" s="12">
        <v>266.5</v>
      </c>
      <c r="G30" s="24">
        <f t="shared" si="2"/>
        <v>66.19136960600376</v>
      </c>
    </row>
    <row r="31" spans="1:7" ht="26.25">
      <c r="A31" s="7" t="s">
        <v>9</v>
      </c>
      <c r="B31" s="18">
        <v>0</v>
      </c>
      <c r="C31" s="12">
        <v>3.9</v>
      </c>
      <c r="D31" s="13"/>
      <c r="E31" s="14">
        <f t="shared" si="1"/>
        <v>-34.6</v>
      </c>
      <c r="F31" s="12">
        <v>38.5</v>
      </c>
      <c r="G31" s="24"/>
    </row>
    <row r="32" spans="1:6" ht="6.75" customHeight="1">
      <c r="A32" s="9"/>
      <c r="F32" s="1"/>
    </row>
    <row r="33" spans="1:3" ht="13.5">
      <c r="A33" s="21" t="s">
        <v>24</v>
      </c>
      <c r="B33" s="22"/>
      <c r="C33" s="22"/>
    </row>
    <row r="34" spans="1:3" ht="13.5">
      <c r="A34" s="21" t="s">
        <v>25</v>
      </c>
      <c r="B34" s="22"/>
      <c r="C34" t="s">
        <v>41</v>
      </c>
    </row>
    <row r="35" ht="13.5">
      <c r="A35" s="9"/>
    </row>
    <row r="36" ht="13.5">
      <c r="A36" s="9"/>
    </row>
    <row r="37" ht="13.5">
      <c r="A37" s="9"/>
    </row>
    <row r="38" ht="13.5">
      <c r="A38" s="9"/>
    </row>
    <row r="39" ht="13.5">
      <c r="A39" s="9"/>
    </row>
    <row r="40" ht="13.5">
      <c r="A40" s="9"/>
    </row>
    <row r="41" ht="13.5">
      <c r="A41" s="9"/>
    </row>
    <row r="42" ht="13.5">
      <c r="A42" s="9"/>
    </row>
    <row r="43" ht="13.5">
      <c r="A43" s="9"/>
    </row>
    <row r="44" ht="13.5">
      <c r="A44" s="9"/>
    </row>
    <row r="45" ht="13.5">
      <c r="A45" s="9"/>
    </row>
    <row r="46" ht="13.5">
      <c r="A46" s="9"/>
    </row>
    <row r="47" ht="13.5">
      <c r="A47" s="9"/>
    </row>
    <row r="48" ht="13.5">
      <c r="A48" s="9"/>
    </row>
    <row r="49" ht="13.5">
      <c r="A49" s="9"/>
    </row>
    <row r="50" ht="13.5">
      <c r="A50" s="9"/>
    </row>
    <row r="51" ht="13.5">
      <c r="A51" s="9"/>
    </row>
    <row r="52" ht="13.5">
      <c r="A52" s="9"/>
    </row>
    <row r="53" ht="13.5">
      <c r="A53" s="9"/>
    </row>
    <row r="54" ht="13.5">
      <c r="A54" s="9"/>
    </row>
    <row r="55" ht="13.5">
      <c r="A55" s="9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</sheetData>
  <sheetProtection/>
  <mergeCells count="1">
    <mergeCell ref="A1:G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User</cp:lastModifiedBy>
  <cp:lastPrinted>2018-03-05T08:10:03Z</cp:lastPrinted>
  <dcterms:created xsi:type="dcterms:W3CDTF">2003-08-05T13:28:30Z</dcterms:created>
  <dcterms:modified xsi:type="dcterms:W3CDTF">2018-03-05T07:18:42Z</dcterms:modified>
  <cp:category/>
  <cp:version/>
  <cp:contentType/>
  <cp:contentStatus/>
</cp:coreProperties>
</file>