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6240" windowHeight="6315" tabRatio="742" activeTab="0"/>
  </bookViews>
  <sheets>
    <sheet name="район на 01.02.2018" sheetId="1" r:id="rId1"/>
  </sheets>
  <definedNames>
    <definedName name="_xlnm.Print_Titles" localSheetId="0">'район на 01.02.2018'!$2:$2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<sst xmlns="http://schemas.openxmlformats.org/spreadsheetml/2006/main" count="39" uniqueCount="39">
  <si>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 ДОХОДА</t>
  </si>
  <si>
    <t>Единый налог на вмененный доход для определенных видов деятельности</t>
  </si>
  <si>
    <t>Единый сельскохозяйственный налог</t>
  </si>
  <si>
    <t>АДМИНИСТРАТИВНЫЕ ПЛАТЕЖИ И СБОРЫ</t>
  </si>
  <si>
    <t>ШТРАФЫ, САНКЦИИ, ВОЗМЕЩЕНИЕ УЩЕРБА</t>
  </si>
  <si>
    <t>НАЛОГИ  НА СОВОКУПНЫЙ ДОХОД</t>
  </si>
  <si>
    <t>ПРОЧИЕ НЕНАЛОГОВЫЕ ДОХОДЫ</t>
  </si>
  <si>
    <t>% к году</t>
  </si>
  <si>
    <t>СОБСТВЕННЫЕ   ДОХОДЫ</t>
  </si>
  <si>
    <t>Налоговые доходы</t>
  </si>
  <si>
    <t>Налог на доходы физических лиц</t>
  </si>
  <si>
    <t>ГОСУДАРСТВЕННАЯ ПОШЛИНА, СБОРЫ</t>
  </si>
  <si>
    <t>в том числе</t>
  </si>
  <si>
    <t>Госпошлина по делам, рассматрив. в судах общей юрисдикции</t>
  </si>
  <si>
    <t>НЕНАЛОГОВЫЕ ДОХОДЫ                                                                                                              (сумма подгрупп доходов с 1 11 00000 00 по   19 00000 00)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</si>
  <si>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государст. внебюджетных фондов и созданных ими учреждений и в хозяйственном</t>
  </si>
  <si>
    <t xml:space="preserve">ПЛАТЕЖИ ПРИ ПОЛЬЗОВАНИИ ПРИРОДНЫМИ РЕСУРСАМИ           </t>
  </si>
  <si>
    <t>ДОХОДЫ ОТ ОКАЗАНИЯ ПЛАТНЫХ УСЛУГ И КОМПЕНСАЦИИ ЗАТРАТ ГОСУДАРСТВА</t>
  </si>
  <si>
    <t>Доходы от возврата остатков субсидий прошлых лет</t>
  </si>
  <si>
    <t>Начальник</t>
  </si>
  <si>
    <t>финансового управления</t>
  </si>
  <si>
    <t>Доходы от возмещения ущерба при возникновении страховых случаев</t>
  </si>
  <si>
    <t>ДОХОДЫ ОТ ИСПОЛЬЗОВАНИЯ ИМУЩЕСТВА, НАХОДЯЩЕГОСЯ В ГОС. И МУНИЦИПАЛЬНОЙ СОБСТВЕННОСТИ</t>
  </si>
  <si>
    <t>ДОХОДЫ ОТ ПРОДАЖИ МАТЕРИАЛЬ-НЫХ И НЕМАТЕРИАЛЬНЫХ АКТИВОВ</t>
  </si>
  <si>
    <t>Платежи от МУП</t>
  </si>
  <si>
    <t>Госпошлина  на рекламу</t>
  </si>
  <si>
    <t>Налог , взимаемый в связи с применением патентной системы налогообложения</t>
  </si>
  <si>
    <t>Акцизы на нефтепродукты</t>
  </si>
  <si>
    <t>Прочие поступления от использования имущества, находящегося в собственности муниципальных районов</t>
  </si>
  <si>
    <t>Арендная плата  за земли, находящиеся в  муниципальной  собственности</t>
  </si>
  <si>
    <t>Доходы, получаемые в виде арендной платы за земельные участки, гос. собственность на которые не разграничена</t>
  </si>
  <si>
    <t>Исполнение доходной части   бюджета    Вольского муниципального района  на 01.02.2018 г.</t>
  </si>
  <si>
    <t>Факт на 01.02.2018</t>
  </si>
  <si>
    <t>Прогноз 2018 года</t>
  </si>
  <si>
    <t>Справочно факт 2018 к факту 2017</t>
  </si>
  <si>
    <t>факт на 01.02.2017</t>
  </si>
  <si>
    <t>% 2018 г. к 2017 г.</t>
  </si>
  <si>
    <t>февраль 2017</t>
  </si>
  <si>
    <t>Д.А.Харчиков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</si>
</sst>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[Red]\-#,##0.0\ "/>
    <numFmt numFmtId="166" formatCode="#,##0_ ;[Red]\-#,##0\ "/>
  </numFmts>
  <fonts count="41">
    <font>
      <sz val="11"/>
      <name val="Times New Roman Cyr"/>
      <family val="0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4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7" fillId="0" borderId="10" xfId="0" applyFont="1" applyFill="1" applyBorder="1" applyAlignment="1">
      <alignment vertical="top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165" fontId="2" fillId="0" borderId="12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zoomScalePageLayoutView="0" workbookViewId="0" topLeftCell="A24">
      <selection activeCell="C39" sqref="C39"/>
    </sheetView>
  </sheetViews>
  <sheetFormatPr defaultColWidth="8.796875" defaultRowHeight="14.25"/>
  <cols>
    <col min="1" max="1" width="31.8984375" style="9" customWidth="1"/>
    <col min="2" max="2" width="10.69921875" style="1" bestFit="1" customWidth="1"/>
    <col min="3" max="3" width="11.09765625" style="1" customWidth="1"/>
    <col min="4" max="4" width="7.296875" style="1" customWidth="1"/>
    <col min="5" max="5" width="11.59765625" style="1" customWidth="1"/>
    <col min="6" max="6" width="11" style="2" customWidth="1"/>
    <col min="7" max="7" width="9.3984375" style="1" customWidth="1"/>
    <col min="8" max="8" width="9.8984375" style="1" customWidth="1"/>
    <col min="9" max="16384" width="9.09765625" style="1" customWidth="1"/>
  </cols>
  <sheetData>
    <row r="1" spans="1:7" ht="38.25" customHeight="1">
      <c r="A1" s="29" t="s">
        <v>31</v>
      </c>
      <c r="B1" s="29"/>
      <c r="C1" s="29"/>
      <c r="D1" s="29"/>
      <c r="E1" s="29"/>
      <c r="F1" s="29"/>
      <c r="G1" s="29"/>
    </row>
    <row r="2" spans="1:8" ht="45">
      <c r="A2" s="6" t="s">
        <v>0</v>
      </c>
      <c r="B2" s="5" t="s">
        <v>33</v>
      </c>
      <c r="C2" s="3" t="s">
        <v>32</v>
      </c>
      <c r="D2" s="4" t="s">
        <v>7</v>
      </c>
      <c r="E2" s="5" t="s">
        <v>34</v>
      </c>
      <c r="F2" s="5" t="s">
        <v>35</v>
      </c>
      <c r="G2" s="5" t="s">
        <v>36</v>
      </c>
      <c r="H2" s="25" t="s">
        <v>37</v>
      </c>
    </row>
    <row r="3" spans="1:8" ht="15">
      <c r="A3" s="6" t="s">
        <v>8</v>
      </c>
      <c r="B3" s="12">
        <f>B4+B15</f>
        <v>371335.1</v>
      </c>
      <c r="C3" s="12">
        <f>C4+C15</f>
        <v>18194.600000000002</v>
      </c>
      <c r="D3" s="12">
        <f>C3/B3*100</f>
        <v>4.899779202127675</v>
      </c>
      <c r="E3" s="13">
        <f>C3-F3</f>
        <v>-1929.3999999999978</v>
      </c>
      <c r="F3" s="12">
        <f>F4+F15</f>
        <v>20124</v>
      </c>
      <c r="G3" s="22">
        <f>C3/F3*100</f>
        <v>90.41244285430334</v>
      </c>
      <c r="H3" s="12">
        <f>H4+H15</f>
        <v>19924.100000000002</v>
      </c>
    </row>
    <row r="4" spans="1:8" ht="15">
      <c r="A4" s="6" t="s">
        <v>9</v>
      </c>
      <c r="B4" s="12">
        <f>B5+B7+B11+B6</f>
        <v>303568</v>
      </c>
      <c r="C4" s="12">
        <f>C5+C7+C11+C6</f>
        <v>15871.2</v>
      </c>
      <c r="D4" s="12">
        <f aca="true" t="shared" si="0" ref="D4:D27">C4/B4*100</f>
        <v>5.228219048121014</v>
      </c>
      <c r="E4" s="12">
        <f>E5+E7+E11+E6</f>
        <v>40.199999999999136</v>
      </c>
      <c r="F4" s="12">
        <f>F5+F7+F11+F6</f>
        <v>15831.000000000002</v>
      </c>
      <c r="G4" s="22">
        <f aca="true" t="shared" si="1" ref="G4:G29">C4/F4*100</f>
        <v>100.25393215842332</v>
      </c>
      <c r="H4" s="12">
        <f>H5+H7+H11+H6</f>
        <v>16569.9</v>
      </c>
    </row>
    <row r="5" spans="1:8" ht="15">
      <c r="A5" s="6" t="s">
        <v>10</v>
      </c>
      <c r="B5" s="14">
        <v>253188</v>
      </c>
      <c r="C5" s="14">
        <v>9481.8</v>
      </c>
      <c r="D5" s="24">
        <f t="shared" si="0"/>
        <v>3.7449642163135692</v>
      </c>
      <c r="E5" s="16">
        <f aca="true" t="shared" si="2" ref="E5:E28">C5-F5</f>
        <v>-483.3000000000011</v>
      </c>
      <c r="F5" s="14">
        <v>9965.1</v>
      </c>
      <c r="G5" s="23">
        <f t="shared" si="1"/>
        <v>95.15007375741337</v>
      </c>
      <c r="H5" s="26">
        <v>15458.9</v>
      </c>
    </row>
    <row r="6" spans="1:8" ht="15">
      <c r="A6" s="6" t="s">
        <v>27</v>
      </c>
      <c r="B6" s="14">
        <v>20000</v>
      </c>
      <c r="C6" s="14">
        <v>1589.7</v>
      </c>
      <c r="D6" s="24">
        <f t="shared" si="0"/>
        <v>7.9485</v>
      </c>
      <c r="E6" s="16">
        <f t="shared" si="2"/>
        <v>-212</v>
      </c>
      <c r="F6" s="14">
        <v>1801.7</v>
      </c>
      <c r="G6" s="23">
        <f t="shared" si="1"/>
        <v>88.23333518343787</v>
      </c>
      <c r="H6" s="26">
        <v>6.4</v>
      </c>
    </row>
    <row r="7" spans="1:8" ht="15.75" customHeight="1">
      <c r="A7" s="6" t="s">
        <v>5</v>
      </c>
      <c r="B7" s="12">
        <f>B8+B9+B10</f>
        <v>23880</v>
      </c>
      <c r="C7" s="12">
        <f>C8+C9+C10</f>
        <v>4359.6</v>
      </c>
      <c r="D7" s="12">
        <f t="shared" si="0"/>
        <v>18.25628140703518</v>
      </c>
      <c r="E7" s="13">
        <f t="shared" si="2"/>
        <v>577.3000000000002</v>
      </c>
      <c r="F7" s="12">
        <f>F8+F9+F10</f>
        <v>3782.3</v>
      </c>
      <c r="G7" s="22">
        <f t="shared" si="1"/>
        <v>115.26319964043043</v>
      </c>
      <c r="H7" s="12">
        <f>H8+H9+H10</f>
        <v>657.3</v>
      </c>
    </row>
    <row r="8" spans="1:8" ht="25.5">
      <c r="A8" s="7" t="s">
        <v>1</v>
      </c>
      <c r="B8" s="15">
        <v>23000</v>
      </c>
      <c r="C8" s="14">
        <v>4294.3</v>
      </c>
      <c r="D8" s="24">
        <f t="shared" si="0"/>
        <v>18.670869565217394</v>
      </c>
      <c r="E8" s="16">
        <f>C8-F8</f>
        <v>628.7000000000003</v>
      </c>
      <c r="F8" s="14">
        <v>3665.6</v>
      </c>
      <c r="G8" s="23">
        <f t="shared" si="1"/>
        <v>117.1513531209079</v>
      </c>
      <c r="H8" s="26">
        <v>521.8</v>
      </c>
    </row>
    <row r="9" spans="1:8" ht="15">
      <c r="A9" s="7" t="s">
        <v>2</v>
      </c>
      <c r="B9" s="15">
        <v>780</v>
      </c>
      <c r="C9" s="14">
        <v>43.7</v>
      </c>
      <c r="D9" s="24">
        <f t="shared" si="0"/>
        <v>5.602564102564103</v>
      </c>
      <c r="E9" s="16">
        <f t="shared" si="2"/>
        <v>-48.2</v>
      </c>
      <c r="F9" s="14">
        <v>91.9</v>
      </c>
      <c r="G9" s="23">
        <f t="shared" si="1"/>
        <v>47.55168661588684</v>
      </c>
      <c r="H9" s="26">
        <v>135.5</v>
      </c>
    </row>
    <row r="10" spans="1:8" ht="38.25">
      <c r="A10" s="7" t="s">
        <v>26</v>
      </c>
      <c r="B10" s="15">
        <v>100</v>
      </c>
      <c r="C10" s="14">
        <v>21.6</v>
      </c>
      <c r="D10" s="24">
        <f t="shared" si="0"/>
        <v>21.6</v>
      </c>
      <c r="E10" s="16">
        <f t="shared" si="2"/>
        <v>-3.1999999999999993</v>
      </c>
      <c r="F10" s="14">
        <v>24.8</v>
      </c>
      <c r="G10" s="23"/>
      <c r="H10" s="26"/>
    </row>
    <row r="11" spans="1:8" ht="25.5">
      <c r="A11" s="6" t="s">
        <v>11</v>
      </c>
      <c r="B11" s="12">
        <f>B13+B14</f>
        <v>6500</v>
      </c>
      <c r="C11" s="12">
        <f>C13+C14</f>
        <v>440.1</v>
      </c>
      <c r="D11" s="12">
        <f t="shared" si="0"/>
        <v>6.770769230769232</v>
      </c>
      <c r="E11" s="13">
        <f t="shared" si="2"/>
        <v>158.20000000000005</v>
      </c>
      <c r="F11" s="12">
        <f>F13+F14</f>
        <v>281.9</v>
      </c>
      <c r="G11" s="22">
        <f t="shared" si="1"/>
        <v>156.1191912025541</v>
      </c>
      <c r="H11" s="12">
        <f>H13+H14</f>
        <v>447.3</v>
      </c>
    </row>
    <row r="12" spans="1:8" ht="15">
      <c r="A12" s="7" t="s">
        <v>12</v>
      </c>
      <c r="B12" s="11"/>
      <c r="C12" s="11"/>
      <c r="D12" s="24"/>
      <c r="E12" s="13"/>
      <c r="F12" s="11"/>
      <c r="G12" s="23"/>
      <c r="H12" s="26"/>
    </row>
    <row r="13" spans="1:8" ht="25.5">
      <c r="A13" s="7" t="s">
        <v>13</v>
      </c>
      <c r="B13" s="15">
        <v>6500</v>
      </c>
      <c r="C13" s="15">
        <v>425.1</v>
      </c>
      <c r="D13" s="24">
        <f t="shared" si="0"/>
        <v>6.54</v>
      </c>
      <c r="E13" s="16">
        <f t="shared" si="2"/>
        <v>143.20000000000005</v>
      </c>
      <c r="F13" s="15">
        <v>281.9</v>
      </c>
      <c r="G13" s="23">
        <f t="shared" si="1"/>
        <v>150.79815537424622</v>
      </c>
      <c r="H13" s="27">
        <v>447.3</v>
      </c>
    </row>
    <row r="14" spans="1:8" ht="32.25" customHeight="1">
      <c r="A14" s="7" t="s">
        <v>25</v>
      </c>
      <c r="B14" s="15"/>
      <c r="C14" s="15">
        <v>15</v>
      </c>
      <c r="D14" s="24"/>
      <c r="E14" s="16">
        <f t="shared" si="2"/>
        <v>15</v>
      </c>
      <c r="F14" s="15"/>
      <c r="G14" s="23"/>
      <c r="H14" s="26"/>
    </row>
    <row r="15" spans="1:8" ht="36">
      <c r="A15" s="10" t="s">
        <v>14</v>
      </c>
      <c r="B15" s="18">
        <f>B16+B22+B23+B24+B26+B28</f>
        <v>67767.1</v>
      </c>
      <c r="C15" s="18">
        <f>C16+C22+C23+C24+C26+C28</f>
        <v>2323.4</v>
      </c>
      <c r="D15" s="12">
        <f t="shared" si="0"/>
        <v>3.428507343533957</v>
      </c>
      <c r="E15" s="13">
        <f t="shared" si="2"/>
        <v>-1969.599999999999</v>
      </c>
      <c r="F15" s="18">
        <f>F16+F22+F23+F24+F26+F28</f>
        <v>4292.999999999999</v>
      </c>
      <c r="G15" s="22">
        <f t="shared" si="1"/>
        <v>54.1206615420452</v>
      </c>
      <c r="H15" s="18">
        <f>H16+H22+H23+H24+H26+H28</f>
        <v>3354.2</v>
      </c>
    </row>
    <row r="16" spans="1:8" ht="48">
      <c r="A16" s="19" t="s">
        <v>22</v>
      </c>
      <c r="B16" s="12">
        <f>B17+B19+B21+B20+B18</f>
        <v>27818.2</v>
      </c>
      <c r="C16" s="12">
        <f>C17+C19+C21+C20+C18</f>
        <v>1583.6999999999998</v>
      </c>
      <c r="D16" s="12">
        <f t="shared" si="0"/>
        <v>5.693035494748042</v>
      </c>
      <c r="E16" s="13">
        <f t="shared" si="2"/>
        <v>-1869</v>
      </c>
      <c r="F16" s="12">
        <f>F17+F19+F21+F20+F18</f>
        <v>3452.7</v>
      </c>
      <c r="G16" s="22">
        <f t="shared" si="1"/>
        <v>45.86845077765227</v>
      </c>
      <c r="H16" s="12">
        <f>H17+H19+H21+H20+H18</f>
        <v>2129.4</v>
      </c>
    </row>
    <row r="17" spans="1:8" ht="51">
      <c r="A17" s="7" t="s">
        <v>30</v>
      </c>
      <c r="B17" s="14">
        <v>15420</v>
      </c>
      <c r="C17" s="14">
        <v>549.8</v>
      </c>
      <c r="D17" s="24">
        <f t="shared" si="0"/>
        <v>3.565499351491569</v>
      </c>
      <c r="E17" s="16">
        <f t="shared" si="2"/>
        <v>-1962.3</v>
      </c>
      <c r="F17" s="14">
        <v>2512.1</v>
      </c>
      <c r="G17" s="23">
        <f>C17/F17*100</f>
        <v>21.886071414354525</v>
      </c>
      <c r="H17" s="27">
        <v>1118</v>
      </c>
    </row>
    <row r="18" spans="1:8" ht="38.25">
      <c r="A18" s="7" t="s">
        <v>29</v>
      </c>
      <c r="B18" s="14">
        <v>8584.3</v>
      </c>
      <c r="C18" s="14">
        <v>721.2</v>
      </c>
      <c r="D18" s="24">
        <f t="shared" si="0"/>
        <v>8.401383921810748</v>
      </c>
      <c r="E18" s="16">
        <f t="shared" si="2"/>
        <v>2.2000000000000455</v>
      </c>
      <c r="F18" s="14">
        <v>719</v>
      </c>
      <c r="G18" s="23">
        <f t="shared" si="1"/>
        <v>100.30598052851182</v>
      </c>
      <c r="H18" s="27">
        <v>719</v>
      </c>
    </row>
    <row r="19" spans="1:8" ht="39.75" customHeight="1">
      <c r="A19" s="7" t="s">
        <v>15</v>
      </c>
      <c r="B19" s="15">
        <v>2903.9</v>
      </c>
      <c r="C19" s="14">
        <v>235.8</v>
      </c>
      <c r="D19" s="24">
        <f t="shared" si="0"/>
        <v>8.12011432900582</v>
      </c>
      <c r="E19" s="16">
        <f t="shared" si="2"/>
        <v>29.600000000000023</v>
      </c>
      <c r="F19" s="14">
        <v>206.2</v>
      </c>
      <c r="G19" s="23">
        <f t="shared" si="1"/>
        <v>114.35499515033949</v>
      </c>
      <c r="H19" s="27">
        <v>167.2</v>
      </c>
    </row>
    <row r="20" spans="1:8" ht="27.75" customHeight="1">
      <c r="A20" s="7" t="s">
        <v>24</v>
      </c>
      <c r="B20" s="15">
        <v>20</v>
      </c>
      <c r="C20" s="14"/>
      <c r="D20" s="24">
        <f t="shared" si="0"/>
        <v>0</v>
      </c>
      <c r="E20" s="16">
        <f t="shared" si="2"/>
        <v>0</v>
      </c>
      <c r="F20" s="14"/>
      <c r="G20" s="23"/>
      <c r="H20" s="27"/>
    </row>
    <row r="21" spans="1:8" ht="53.25" customHeight="1">
      <c r="A21" s="7" t="s">
        <v>28</v>
      </c>
      <c r="B21" s="15">
        <v>890</v>
      </c>
      <c r="C21" s="15">
        <v>76.9</v>
      </c>
      <c r="D21" s="24">
        <f t="shared" si="0"/>
        <v>8.640449438202248</v>
      </c>
      <c r="E21" s="16">
        <f t="shared" si="2"/>
        <v>61.50000000000001</v>
      </c>
      <c r="F21" s="15">
        <v>15.4</v>
      </c>
      <c r="G21" s="23">
        <f t="shared" si="1"/>
        <v>499.35064935064935</v>
      </c>
      <c r="H21" s="27">
        <v>125.2</v>
      </c>
    </row>
    <row r="22" spans="1:8" ht="35.25" customHeight="1">
      <c r="A22" s="10" t="s">
        <v>16</v>
      </c>
      <c r="B22" s="12">
        <v>634.7</v>
      </c>
      <c r="C22" s="12">
        <v>32.7</v>
      </c>
      <c r="D22" s="12">
        <f t="shared" si="0"/>
        <v>5.15204033401607</v>
      </c>
      <c r="E22" s="13">
        <f t="shared" si="2"/>
        <v>-13.199999999999996</v>
      </c>
      <c r="F22" s="12">
        <v>45.9</v>
      </c>
      <c r="G22" s="22">
        <f t="shared" si="1"/>
        <v>71.2418300653595</v>
      </c>
      <c r="H22" s="27">
        <v>79.9</v>
      </c>
    </row>
    <row r="23" spans="1:8" ht="48">
      <c r="A23" s="10" t="s">
        <v>17</v>
      </c>
      <c r="B23" s="12">
        <v>4300</v>
      </c>
      <c r="C23" s="12">
        <v>317.6</v>
      </c>
      <c r="D23" s="12">
        <f t="shared" si="0"/>
        <v>7.386046511627907</v>
      </c>
      <c r="E23" s="13">
        <f t="shared" si="2"/>
        <v>50.700000000000045</v>
      </c>
      <c r="F23" s="12">
        <v>266.9</v>
      </c>
      <c r="G23" s="22">
        <f t="shared" si="1"/>
        <v>118.99587860621959</v>
      </c>
      <c r="H23" s="27">
        <v>370.6</v>
      </c>
    </row>
    <row r="24" spans="1:8" ht="36">
      <c r="A24" s="10" t="s">
        <v>23</v>
      </c>
      <c r="B24" s="12">
        <v>31973.7</v>
      </c>
      <c r="C24" s="12">
        <v>99.3</v>
      </c>
      <c r="D24" s="12">
        <f t="shared" si="0"/>
        <v>0.3105677478677788</v>
      </c>
      <c r="E24" s="13">
        <f t="shared" si="2"/>
        <v>-241.89999999999998</v>
      </c>
      <c r="F24" s="12">
        <v>341.2</v>
      </c>
      <c r="G24" s="22">
        <f t="shared" si="1"/>
        <v>29.1031652989449</v>
      </c>
      <c r="H24" s="28">
        <v>468.6</v>
      </c>
    </row>
    <row r="25" spans="1:8" ht="24">
      <c r="A25" s="10" t="s">
        <v>3</v>
      </c>
      <c r="B25" s="11"/>
      <c r="C25" s="11"/>
      <c r="D25" s="24"/>
      <c r="E25" s="13">
        <f t="shared" si="2"/>
        <v>0</v>
      </c>
      <c r="F25" s="11"/>
      <c r="G25" s="23"/>
      <c r="H25" s="27"/>
    </row>
    <row r="26" spans="1:8" ht="24">
      <c r="A26" s="10" t="s">
        <v>4</v>
      </c>
      <c r="B26" s="12">
        <v>3040.5</v>
      </c>
      <c r="C26" s="12">
        <v>290.1</v>
      </c>
      <c r="D26" s="12">
        <f t="shared" si="0"/>
        <v>9.541193882585102</v>
      </c>
      <c r="E26" s="13">
        <f t="shared" si="2"/>
        <v>102.70000000000002</v>
      </c>
      <c r="F26" s="12">
        <v>187.4</v>
      </c>
      <c r="G26" s="22">
        <f t="shared" si="1"/>
        <v>154.8025613660619</v>
      </c>
      <c r="H26" s="12">
        <v>266.5</v>
      </c>
    </row>
    <row r="27" spans="1:8" ht="25.5" hidden="1">
      <c r="A27" s="7" t="s">
        <v>21</v>
      </c>
      <c r="B27" s="15"/>
      <c r="C27" s="15"/>
      <c r="D27" s="12" t="e">
        <f t="shared" si="0"/>
        <v>#DIV/0!</v>
      </c>
      <c r="E27" s="16"/>
      <c r="F27" s="15"/>
      <c r="G27" s="23" t="e">
        <f t="shared" si="1"/>
        <v>#DIV/0!</v>
      </c>
      <c r="H27" s="27"/>
    </row>
    <row r="28" spans="1:8" ht="25.5">
      <c r="A28" s="6" t="s">
        <v>6</v>
      </c>
      <c r="B28" s="17">
        <v>0</v>
      </c>
      <c r="C28" s="11"/>
      <c r="D28" s="12"/>
      <c r="E28" s="13">
        <f t="shared" si="2"/>
        <v>1.1</v>
      </c>
      <c r="F28" s="11">
        <v>-1.1</v>
      </c>
      <c r="G28" s="23"/>
      <c r="H28" s="27">
        <v>39.2</v>
      </c>
    </row>
    <row r="29" spans="1:7" ht="0.75" customHeight="1" hidden="1">
      <c r="A29" s="7" t="s">
        <v>18</v>
      </c>
      <c r="B29" s="18"/>
      <c r="C29" s="18"/>
      <c r="D29" s="12"/>
      <c r="E29" s="13"/>
      <c r="F29" s="12"/>
      <c r="G29" s="23" t="e">
        <f t="shared" si="1"/>
        <v>#DIV/0!</v>
      </c>
    </row>
    <row r="30" spans="1:6" ht="15">
      <c r="A30" s="8"/>
      <c r="F30" s="1"/>
    </row>
    <row r="31" spans="1:3" ht="15">
      <c r="A31" s="20" t="s">
        <v>19</v>
      </c>
      <c r="B31" s="21"/>
      <c r="C31" s="21"/>
    </row>
    <row r="32" spans="1:3" ht="15">
      <c r="A32" s="20" t="s">
        <v>20</v>
      </c>
      <c r="B32" s="21"/>
      <c r="C32" t="s">
        <v>38</v>
      </c>
    </row>
    <row r="33" ht="15">
      <c r="A33" s="8"/>
    </row>
    <row r="34" ht="15">
      <c r="A34" s="8"/>
    </row>
    <row r="35" ht="15">
      <c r="A35" s="8"/>
    </row>
    <row r="36" ht="15">
      <c r="A36" s="8"/>
    </row>
    <row r="37" ht="15">
      <c r="A37" s="8"/>
    </row>
    <row r="38" ht="15">
      <c r="A38" s="8"/>
    </row>
    <row r="39" ht="15">
      <c r="A39" s="8"/>
    </row>
    <row r="40" ht="15">
      <c r="A40" s="8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  <row r="53" ht="15">
      <c r="A53" s="8"/>
    </row>
    <row r="54" ht="15">
      <c r="A54" s="8"/>
    </row>
    <row r="55" ht="15">
      <c r="A55" s="8"/>
    </row>
    <row r="56" ht="15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</sheetData>
  <sheetProtection/>
  <mergeCells count="1">
    <mergeCell ref="A1:G1"/>
  </mergeCells>
  <printOptions/>
  <pageMargins left="0" right="0" top="0" bottom="0" header="0.1181102362204724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KORNILOVA</cp:lastModifiedBy>
  <cp:lastPrinted>2018-02-05T13:13:17Z</cp:lastPrinted>
  <dcterms:created xsi:type="dcterms:W3CDTF">2003-08-05T13:28:30Z</dcterms:created>
  <dcterms:modified xsi:type="dcterms:W3CDTF">2018-02-05T13:18:06Z</dcterms:modified>
  <cp:category/>
  <cp:version/>
  <cp:contentType/>
  <cp:contentStatus/>
</cp:coreProperties>
</file>