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3.2017" sheetId="1" r:id="rId1"/>
    <sheet name="консолидированный 01.03.2017" sheetId="2" state="hidden" r:id="rId2"/>
    <sheet name="район  февраль" sheetId="3" state="hidden" r:id="rId3"/>
    <sheet name="консол.февраль" sheetId="4" state="hidden" r:id="rId4"/>
  </sheets>
  <definedNames>
    <definedName name="_xlnm.Print_Titles" localSheetId="1">'консолидированный 01.03.2017'!$2:$2</definedName>
    <definedName name="_xlnm.Print_Titles" localSheetId="0">'район на 01.03.2017'!$2:$2</definedName>
  </definedNames>
  <calcPr fullCalcOnLoad="1"/>
</workbook>
</file>

<file path=xl/sharedStrings.xml><?xml version="1.0" encoding="utf-8"?>
<sst xmlns="http://schemas.openxmlformats.org/spreadsheetml/2006/main" count="157" uniqueCount="53">
  <si>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</si>
  <si>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</si>
  <si>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</si>
  <si>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</si>
  <si>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</si>
  <si>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</si>
  <si>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</si>
  <si>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</si>
  <si>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</si>
  <si>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</si>
  <si>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</si>
  <si>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</si>
  <si>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</si>
  <si>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</si>
  <si>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</si>
  <si>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</si>
  <si>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</si>
  <si>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Госпошлина за соверш.нотар.действий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</si>
  <si>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</si>
  <si>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</si>
  <si>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>Прочие поступления от использования имущества, находящегося в собственности муниципальных районов, в том числе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</si>
  <si>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</si>
  <si>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</si>
  <si>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</si>
  <si>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</si>
  <si>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</si>
  <si>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</si>
  <si>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</si>
  <si>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</si>
  <si>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Арендная плата  за земли, находящиеся в собственности муницип.районов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</si>
  <si>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</si>
  <si>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</si>
  <si>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</si>
  <si>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</si>
  <si>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</si>
  <si>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</si>
  <si>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</si>
  <si>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М.И.Кудишина</t>
  </si>
  <si>
    <t>Прогноз 2017 года</t>
  </si>
  <si>
    <t>Справочно факт 2017 к факту 2016</t>
  </si>
  <si>
    <t>% 2017 г. к 2016 г.</t>
  </si>
  <si>
    <t>%    2017г. к 2016 г.</t>
  </si>
  <si>
    <t>Исполнение доходной части  консолидированного  бюджета    Вольского муниципального района  на 01.03.2017 г.</t>
  </si>
  <si>
    <t>Факт на 01.03.2017</t>
  </si>
  <si>
    <t>факт на 01.03.2016</t>
  </si>
  <si>
    <t>Исполнение доходной части   бюджета    Вольского муниципального района  на 01.03.2017 г.</t>
  </si>
  <si>
    <t>март 2016</t>
  </si>
  <si>
    <t>Факт февраль 2017</t>
  </si>
  <si>
    <t>факт  февраль  2016</t>
  </si>
  <si>
    <t>Исполнение доходной части   бюджета    Вольского муниципального района  за февраль  2017 г.</t>
  </si>
  <si>
    <t>Исполнение доходной части  консолидированного  бюджета    Вольского муниципального района  за февраль 2017 г.</t>
  </si>
  <si>
    <t>Факт  февраль 2017</t>
  </si>
  <si>
    <t>факт за февраль 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</si>
</sst>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C8" sqref="C8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32" t="s">
        <v>45</v>
      </c>
      <c r="B1" s="32"/>
      <c r="C1" s="32"/>
      <c r="D1" s="32"/>
      <c r="E1" s="32"/>
      <c r="F1" s="32"/>
      <c r="G1" s="32"/>
    </row>
    <row r="2" spans="1:8" ht="41.25">
      <c r="A2" s="7" t="s">
        <v>0</v>
      </c>
      <c r="B2" s="6" t="s">
        <v>38</v>
      </c>
      <c r="C2" s="4" t="s">
        <v>43</v>
      </c>
      <c r="D2" s="5" t="s">
        <v>10</v>
      </c>
      <c r="E2" s="6" t="s">
        <v>39</v>
      </c>
      <c r="F2" s="6" t="s">
        <v>44</v>
      </c>
      <c r="G2" s="6" t="s">
        <v>40</v>
      </c>
      <c r="H2" s="28" t="s">
        <v>46</v>
      </c>
    </row>
    <row r="3" spans="1:8" ht="13.5">
      <c r="A3" s="7" t="s">
        <v>11</v>
      </c>
      <c r="B3" s="13">
        <f>B4+B15</f>
        <v>358319.3</v>
      </c>
      <c r="C3" s="13">
        <f>C4+C15</f>
        <v>40048.2</v>
      </c>
      <c r="D3" s="13">
        <f>C3/B3*100</f>
        <v>11.176679570427828</v>
      </c>
      <c r="E3" s="14">
        <f>C3-F3</f>
        <v>618.8999999999942</v>
      </c>
      <c r="F3" s="13">
        <f>F4+F15</f>
        <v>39429.3</v>
      </c>
      <c r="G3" s="23">
        <f>C3/F3*100</f>
        <v>101.56964490873537</v>
      </c>
      <c r="H3" s="13">
        <f>H4+H15</f>
        <v>48931.2</v>
      </c>
    </row>
    <row r="4" spans="1:8" ht="13.5">
      <c r="A4" s="7" t="s">
        <v>12</v>
      </c>
      <c r="B4" s="13">
        <f>B5+B7+B11+B6</f>
        <v>292968</v>
      </c>
      <c r="C4" s="13">
        <f>C5+C7+C11+C6</f>
        <v>32400.899999999998</v>
      </c>
      <c r="D4" s="13">
        <f aca="true" t="shared" si="0" ref="D4:D27">C4/B4*100</f>
        <v>11.05953551241091</v>
      </c>
      <c r="E4" s="13">
        <f>E5+E7+E11+E6</f>
        <v>-1032.9000000000015</v>
      </c>
      <c r="F4" s="13">
        <f>F5+F7+F11+F6</f>
        <v>33433.8</v>
      </c>
      <c r="G4" s="23">
        <f aca="true" t="shared" si="1" ref="G4:G29">C4/F4*100</f>
        <v>96.91061141718858</v>
      </c>
      <c r="H4" s="13">
        <f>H5+H7+H11+H6</f>
        <v>22595.5</v>
      </c>
    </row>
    <row r="5" spans="1:8" ht="13.5">
      <c r="A5" s="7" t="s">
        <v>13</v>
      </c>
      <c r="B5" s="15">
        <v>242397</v>
      </c>
      <c r="C5" s="15">
        <v>25424</v>
      </c>
      <c r="D5" s="25">
        <f t="shared" si="0"/>
        <v>10.488578654026247</v>
      </c>
      <c r="E5" s="17">
        <f aca="true" t="shared" si="2" ref="E5:E28">C5-F5</f>
        <v>-817.9000000000015</v>
      </c>
      <c r="F5" s="15">
        <v>26241.9</v>
      </c>
      <c r="G5" s="24">
        <f t="shared" si="1"/>
        <v>96.88322872962705</v>
      </c>
      <c r="H5" s="29">
        <v>18170.2</v>
      </c>
    </row>
    <row r="6" spans="1:8" ht="13.5">
      <c r="A6" s="7" t="s">
        <v>33</v>
      </c>
      <c r="B6" s="15">
        <v>17610</v>
      </c>
      <c r="C6" s="15">
        <v>1808.1</v>
      </c>
      <c r="D6" s="25">
        <f t="shared" si="0"/>
        <v>10.267461669505963</v>
      </c>
      <c r="E6" s="17">
        <f t="shared" si="2"/>
        <v>616.5999999999999</v>
      </c>
      <c r="F6" s="15">
        <v>1191.5</v>
      </c>
      <c r="G6" s="24">
        <f t="shared" si="1"/>
        <v>151.7498950902224</v>
      </c>
      <c r="H6" s="29">
        <v>2677.4</v>
      </c>
    </row>
    <row r="7" spans="1:8" ht="15.75" customHeight="1">
      <c r="A7" s="7" t="s">
        <v>8</v>
      </c>
      <c r="B7" s="13">
        <f>B8+B9+B10</f>
        <v>26461</v>
      </c>
      <c r="C7" s="13">
        <f>C8+C9+C10</f>
        <v>4439.6</v>
      </c>
      <c r="D7" s="13">
        <f t="shared" si="0"/>
        <v>16.777899550281546</v>
      </c>
      <c r="E7" s="14">
        <f t="shared" si="2"/>
        <v>-823.1999999999998</v>
      </c>
      <c r="F7" s="13">
        <f>F8+F9+F10</f>
        <v>5262.8</v>
      </c>
      <c r="G7" s="23">
        <f t="shared" si="1"/>
        <v>84.35813635327203</v>
      </c>
      <c r="H7" s="13">
        <f>H8+H9+H10</f>
        <v>1066.3</v>
      </c>
    </row>
    <row r="8" spans="1:8" ht="39">
      <c r="A8" s="8" t="s">
        <v>1</v>
      </c>
      <c r="B8" s="16">
        <v>25500</v>
      </c>
      <c r="C8" s="15">
        <v>4187.3</v>
      </c>
      <c r="D8" s="25">
        <f t="shared" si="0"/>
        <v>16.42078431372549</v>
      </c>
      <c r="E8" s="17">
        <f>C8-F8</f>
        <v>-777.3000000000002</v>
      </c>
      <c r="F8" s="15">
        <v>4964.6</v>
      </c>
      <c r="G8" s="24">
        <f t="shared" si="1"/>
        <v>84.34314949844902</v>
      </c>
      <c r="H8" s="29">
        <v>623.2</v>
      </c>
    </row>
    <row r="9" spans="1:8" ht="13.5">
      <c r="A9" s="8" t="s">
        <v>2</v>
      </c>
      <c r="B9" s="16">
        <v>900</v>
      </c>
      <c r="C9" s="15">
        <v>227.5</v>
      </c>
      <c r="D9" s="25">
        <f t="shared" si="0"/>
        <v>25.27777777777778</v>
      </c>
      <c r="E9" s="17">
        <f t="shared" si="2"/>
        <v>-70.69999999999999</v>
      </c>
      <c r="F9" s="15">
        <v>298.2</v>
      </c>
      <c r="G9" s="24">
        <f t="shared" si="1"/>
        <v>76.29107981220658</v>
      </c>
      <c r="H9" s="29">
        <v>396</v>
      </c>
    </row>
    <row r="10" spans="1:8" ht="39">
      <c r="A10" s="8" t="s">
        <v>32</v>
      </c>
      <c r="B10" s="16">
        <v>61</v>
      </c>
      <c r="C10" s="15">
        <v>24.8</v>
      </c>
      <c r="D10" s="25">
        <f t="shared" si="0"/>
        <v>40.65573770491803</v>
      </c>
      <c r="E10" s="17">
        <f t="shared" si="2"/>
        <v>24.8</v>
      </c>
      <c r="F10" s="15"/>
      <c r="G10" s="24"/>
      <c r="H10" s="29">
        <v>47.1</v>
      </c>
    </row>
    <row r="11" spans="1:8" ht="26.25">
      <c r="A11" s="7" t="s">
        <v>14</v>
      </c>
      <c r="B11" s="13">
        <f>B13+B14</f>
        <v>6500</v>
      </c>
      <c r="C11" s="13">
        <f>C13+C14</f>
        <v>729.2</v>
      </c>
      <c r="D11" s="13">
        <f t="shared" si="0"/>
        <v>11.21846153846154</v>
      </c>
      <c r="E11" s="14">
        <f t="shared" si="2"/>
        <v>-8.399999999999977</v>
      </c>
      <c r="F11" s="13">
        <f>F13+F14</f>
        <v>737.6</v>
      </c>
      <c r="G11" s="23">
        <f t="shared" si="1"/>
        <v>98.86117136659436</v>
      </c>
      <c r="H11" s="13">
        <f>H13+H14</f>
        <v>681.6</v>
      </c>
    </row>
    <row r="12" spans="1:8" ht="13.5">
      <c r="A12" s="8" t="s">
        <v>15</v>
      </c>
      <c r="B12" s="12"/>
      <c r="C12" s="12"/>
      <c r="D12" s="25"/>
      <c r="E12" s="14"/>
      <c r="F12" s="15"/>
      <c r="G12" s="24"/>
      <c r="H12" s="29"/>
    </row>
    <row r="13" spans="1:8" ht="26.25">
      <c r="A13" s="8" t="s">
        <v>16</v>
      </c>
      <c r="B13" s="16">
        <v>6500</v>
      </c>
      <c r="C13" s="16">
        <v>729.2</v>
      </c>
      <c r="D13" s="25">
        <f t="shared" si="0"/>
        <v>11.21846153846154</v>
      </c>
      <c r="E13" s="17">
        <f t="shared" si="2"/>
        <v>-8.399999999999977</v>
      </c>
      <c r="F13" s="15">
        <v>737.6</v>
      </c>
      <c r="G13" s="24">
        <f t="shared" si="1"/>
        <v>98.86117136659436</v>
      </c>
      <c r="H13" s="30">
        <v>681.6</v>
      </c>
    </row>
    <row r="14" spans="1:8" ht="32.25" customHeight="1">
      <c r="A14" s="8" t="s">
        <v>31</v>
      </c>
      <c r="B14" s="16"/>
      <c r="C14" s="16"/>
      <c r="D14" s="25"/>
      <c r="E14" s="17">
        <f t="shared" si="2"/>
        <v>0</v>
      </c>
      <c r="F14" s="15"/>
      <c r="G14" s="24"/>
      <c r="H14" s="29"/>
    </row>
    <row r="15" spans="1:8" ht="33.75">
      <c r="A15" s="11" t="s">
        <v>18</v>
      </c>
      <c r="B15" s="19">
        <f>B16+B22+B23+B24+B26+B28</f>
        <v>65351.3</v>
      </c>
      <c r="C15" s="19">
        <f>C16+C22+C23+C24+C26+C28</f>
        <v>7647.300000000001</v>
      </c>
      <c r="D15" s="13">
        <f t="shared" si="0"/>
        <v>11.701833016328674</v>
      </c>
      <c r="E15" s="14">
        <f t="shared" si="2"/>
        <v>1651.800000000001</v>
      </c>
      <c r="F15" s="19">
        <f>F16+F22+F23+F24+F26+F28</f>
        <v>5995.5</v>
      </c>
      <c r="G15" s="23">
        <f t="shared" si="1"/>
        <v>127.55066299724795</v>
      </c>
      <c r="H15" s="19">
        <f>H16+H22+H23+H24+H26+H28</f>
        <v>26335.7</v>
      </c>
    </row>
    <row r="16" spans="1:8" ht="45">
      <c r="A16" s="20" t="s">
        <v>27</v>
      </c>
      <c r="B16" s="13">
        <f>B17+B19+B21+B20+B18</f>
        <v>28259.4</v>
      </c>
      <c r="C16" s="13">
        <f>C17+C19+C21+C20+C18</f>
        <v>5582.200000000001</v>
      </c>
      <c r="D16" s="13">
        <f t="shared" si="0"/>
        <v>19.75342717821327</v>
      </c>
      <c r="E16" s="14">
        <f t="shared" si="2"/>
        <v>1392.500000000001</v>
      </c>
      <c r="F16" s="13">
        <f>F17+F19+F21+F20+F18</f>
        <v>4189.7</v>
      </c>
      <c r="G16" s="23">
        <f t="shared" si="1"/>
        <v>133.23626989999286</v>
      </c>
      <c r="H16" s="13">
        <f>H17+H19+H21+H20+H18</f>
        <v>3277.3</v>
      </c>
    </row>
    <row r="17" spans="1:8" ht="52.5">
      <c r="A17" s="8" t="s">
        <v>36</v>
      </c>
      <c r="B17" s="15">
        <v>15941.6</v>
      </c>
      <c r="C17" s="15">
        <v>3630</v>
      </c>
      <c r="D17" s="25">
        <f t="shared" si="0"/>
        <v>22.77061273648818</v>
      </c>
      <c r="E17" s="17">
        <f t="shared" si="2"/>
        <v>2169.3</v>
      </c>
      <c r="F17" s="15">
        <v>1460.7</v>
      </c>
      <c r="G17" s="24">
        <f>C17/F17*100</f>
        <v>248.51098788252207</v>
      </c>
      <c r="H17" s="30">
        <v>1763.7</v>
      </c>
    </row>
    <row r="18" spans="1:8" ht="39">
      <c r="A18" s="8" t="s">
        <v>35</v>
      </c>
      <c r="B18" s="15">
        <v>8584.3</v>
      </c>
      <c r="C18" s="15">
        <v>1438.1</v>
      </c>
      <c r="D18" s="25">
        <f t="shared" si="0"/>
        <v>16.75267639760959</v>
      </c>
      <c r="E18" s="17">
        <f t="shared" si="2"/>
        <v>-825.3000000000002</v>
      </c>
      <c r="F18" s="15">
        <v>2263.4</v>
      </c>
      <c r="G18" s="24">
        <f t="shared" si="1"/>
        <v>63.53715649023592</v>
      </c>
      <c r="H18" s="30">
        <v>1126.2</v>
      </c>
    </row>
    <row r="19" spans="1:8" ht="39.75" customHeight="1">
      <c r="A19" s="8" t="s">
        <v>19</v>
      </c>
      <c r="B19" s="16">
        <v>2912.8</v>
      </c>
      <c r="C19" s="15">
        <v>373.5</v>
      </c>
      <c r="D19" s="25">
        <f t="shared" si="0"/>
        <v>12.822713540236197</v>
      </c>
      <c r="E19" s="17">
        <f t="shared" si="2"/>
        <v>-5.899999999999977</v>
      </c>
      <c r="F19" s="15">
        <v>379.4</v>
      </c>
      <c r="G19" s="24">
        <f t="shared" si="1"/>
        <v>98.44491302055877</v>
      </c>
      <c r="H19" s="30">
        <v>333.5</v>
      </c>
    </row>
    <row r="20" spans="1:8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  <c r="H20" s="30"/>
    </row>
    <row r="21" spans="1:8" ht="53.25" customHeight="1">
      <c r="A21" s="8" t="s">
        <v>34</v>
      </c>
      <c r="B21" s="16">
        <v>800.7</v>
      </c>
      <c r="C21" s="16">
        <v>140.6</v>
      </c>
      <c r="D21" s="25">
        <f t="shared" si="0"/>
        <v>17.55963531909579</v>
      </c>
      <c r="E21" s="17">
        <f t="shared" si="2"/>
        <v>54.39999999999999</v>
      </c>
      <c r="F21" s="16">
        <v>86.2</v>
      </c>
      <c r="G21" s="24">
        <f t="shared" si="1"/>
        <v>163.1090487238979</v>
      </c>
      <c r="H21" s="30">
        <v>53.9</v>
      </c>
    </row>
    <row r="22" spans="1:8" ht="35.25" customHeight="1">
      <c r="A22" s="11" t="s">
        <v>21</v>
      </c>
      <c r="B22" s="13">
        <v>2644.4</v>
      </c>
      <c r="C22" s="13">
        <v>125.8</v>
      </c>
      <c r="D22" s="13">
        <f t="shared" si="0"/>
        <v>4.757222810467403</v>
      </c>
      <c r="E22" s="14">
        <f t="shared" si="2"/>
        <v>-437.7</v>
      </c>
      <c r="F22" s="13">
        <v>563.5</v>
      </c>
      <c r="G22" s="23">
        <f t="shared" si="1"/>
        <v>22.324755989352262</v>
      </c>
      <c r="H22" s="30">
        <v>80.1</v>
      </c>
    </row>
    <row r="23" spans="1:8" ht="33.75">
      <c r="A23" s="11" t="s">
        <v>22</v>
      </c>
      <c r="B23" s="13">
        <v>4432.6</v>
      </c>
      <c r="C23" s="13">
        <v>637.5</v>
      </c>
      <c r="D23" s="13">
        <f t="shared" si="0"/>
        <v>14.382078238505617</v>
      </c>
      <c r="E23" s="14">
        <f t="shared" si="2"/>
        <v>242.10000000000002</v>
      </c>
      <c r="F23" s="13">
        <v>395.4</v>
      </c>
      <c r="G23" s="23">
        <f t="shared" si="1"/>
        <v>161.22913505311078</v>
      </c>
      <c r="H23" s="30">
        <v>595.8</v>
      </c>
    </row>
    <row r="24" spans="1:8" ht="33.75">
      <c r="A24" s="11" t="s">
        <v>28</v>
      </c>
      <c r="B24" s="13">
        <v>27133.1</v>
      </c>
      <c r="C24" s="13">
        <v>809.8</v>
      </c>
      <c r="D24" s="13">
        <f t="shared" si="0"/>
        <v>2.984546550154608</v>
      </c>
      <c r="E24" s="14">
        <f t="shared" si="2"/>
        <v>502.69999999999993</v>
      </c>
      <c r="F24" s="13">
        <v>307.1</v>
      </c>
      <c r="G24" s="23">
        <f t="shared" si="1"/>
        <v>263.6926082709215</v>
      </c>
      <c r="H24" s="31">
        <v>22021.3</v>
      </c>
    </row>
    <row r="25" spans="1:8" ht="22.5">
      <c r="A25" s="11" t="s">
        <v>6</v>
      </c>
      <c r="B25" s="12"/>
      <c r="C25" s="12"/>
      <c r="D25" s="25"/>
      <c r="E25" s="14">
        <f t="shared" si="2"/>
        <v>0</v>
      </c>
      <c r="F25" s="13"/>
      <c r="G25" s="24"/>
      <c r="H25" s="30"/>
    </row>
    <row r="26" spans="1:8" ht="22.5">
      <c r="A26" s="11" t="s">
        <v>7</v>
      </c>
      <c r="B26" s="13">
        <v>2881.8</v>
      </c>
      <c r="C26" s="13">
        <v>453.9</v>
      </c>
      <c r="D26" s="13">
        <f t="shared" si="0"/>
        <v>15.750572558817405</v>
      </c>
      <c r="E26" s="14">
        <f t="shared" si="2"/>
        <v>-50.10000000000002</v>
      </c>
      <c r="F26" s="13">
        <v>504</v>
      </c>
      <c r="G26" s="23">
        <f t="shared" si="1"/>
        <v>90.0595238095238</v>
      </c>
      <c r="H26" s="13">
        <v>395.2</v>
      </c>
    </row>
    <row r="27" spans="1:8" ht="26.25" hidden="1">
      <c r="A27" s="8" t="s">
        <v>26</v>
      </c>
      <c r="B27" s="16"/>
      <c r="C27" s="16"/>
      <c r="D27" s="13" t="e">
        <f t="shared" si="0"/>
        <v>#DIV/0!</v>
      </c>
      <c r="E27" s="17"/>
      <c r="F27" s="15"/>
      <c r="G27" s="24" t="e">
        <f t="shared" si="1"/>
        <v>#DIV/0!</v>
      </c>
      <c r="H27" s="30"/>
    </row>
    <row r="28" spans="1:8" ht="26.25">
      <c r="A28" s="7" t="s">
        <v>9</v>
      </c>
      <c r="B28" s="18">
        <v>0</v>
      </c>
      <c r="C28" s="12">
        <v>38.1</v>
      </c>
      <c r="D28" s="13"/>
      <c r="E28" s="14">
        <f t="shared" si="2"/>
        <v>2.3000000000000043</v>
      </c>
      <c r="F28" s="13">
        <v>35.8</v>
      </c>
      <c r="G28" s="24"/>
      <c r="H28" s="30">
        <v>-34</v>
      </c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37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1">
      <selection activeCell="A1" sqref="A1:IV16384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42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38</v>
      </c>
      <c r="C2" s="4" t="s">
        <v>43</v>
      </c>
      <c r="D2" s="5" t="s">
        <v>10</v>
      </c>
      <c r="E2" s="6" t="s">
        <v>39</v>
      </c>
      <c r="F2" s="6" t="s">
        <v>44</v>
      </c>
      <c r="G2" s="6" t="s">
        <v>41</v>
      </c>
    </row>
    <row r="3" spans="1:7" ht="13.5">
      <c r="A3" s="7" t="s">
        <v>11</v>
      </c>
      <c r="B3" s="12">
        <f>B4+B19</f>
        <v>531761.7</v>
      </c>
      <c r="C3" s="12">
        <f>C4+C19</f>
        <v>59877.2</v>
      </c>
      <c r="D3" s="13">
        <f>C3/B3*100</f>
        <v>11.260156570132825</v>
      </c>
      <c r="E3" s="14">
        <f>C3-F3</f>
        <v>3219.9000000000015</v>
      </c>
      <c r="F3" s="12">
        <f>F4+F19</f>
        <v>56657.299999999996</v>
      </c>
      <c r="G3" s="23">
        <f>C3/F3*100</f>
        <v>105.68311585620917</v>
      </c>
    </row>
    <row r="4" spans="1:7" ht="13.5">
      <c r="A4" s="7" t="s">
        <v>12</v>
      </c>
      <c r="B4" s="12">
        <f>B5+B7+B11+B14+B6</f>
        <v>444366.8</v>
      </c>
      <c r="C4" s="12">
        <f>C5+C7+C11+C14+C6</f>
        <v>50975.799999999996</v>
      </c>
      <c r="D4" s="13">
        <f aca="true" t="shared" si="0" ref="D4:D30">C4/B4*100</f>
        <v>11.471559081371515</v>
      </c>
      <c r="E4" s="14">
        <f aca="true" t="shared" si="1" ref="E4:E31">C4-F4</f>
        <v>1594.5999999999985</v>
      </c>
      <c r="F4" s="12">
        <f>F5+F7+F11+F14+F6</f>
        <v>49381.2</v>
      </c>
      <c r="G4" s="23">
        <f aca="true" t="shared" si="2" ref="G4:G30">C4/F4*100</f>
        <v>103.22916413533896</v>
      </c>
    </row>
    <row r="5" spans="1:7" ht="13.5">
      <c r="A5" s="7" t="s">
        <v>13</v>
      </c>
      <c r="B5" s="15">
        <v>343395.8</v>
      </c>
      <c r="C5" s="15">
        <v>35954.5</v>
      </c>
      <c r="D5" s="25">
        <f t="shared" si="0"/>
        <v>10.470279485072329</v>
      </c>
      <c r="E5" s="17">
        <f t="shared" si="1"/>
        <v>-1139.199999999997</v>
      </c>
      <c r="F5" s="15">
        <v>37093.7</v>
      </c>
      <c r="G5" s="24">
        <f t="shared" si="2"/>
        <v>96.9288585393207</v>
      </c>
    </row>
    <row r="6" spans="1:7" ht="13.5">
      <c r="A6" s="7" t="s">
        <v>33</v>
      </c>
      <c r="B6" s="12">
        <v>25270</v>
      </c>
      <c r="C6" s="12">
        <v>3309.4</v>
      </c>
      <c r="D6" s="25">
        <f t="shared" si="0"/>
        <v>13.09616145627226</v>
      </c>
      <c r="E6" s="17">
        <f t="shared" si="1"/>
        <v>1424.4</v>
      </c>
      <c r="F6" s="15">
        <v>1885</v>
      </c>
      <c r="G6" s="24">
        <f t="shared" si="2"/>
        <v>175.56498673740052</v>
      </c>
    </row>
    <row r="7" spans="1:7" ht="15.75" customHeight="1">
      <c r="A7" s="7" t="s">
        <v>8</v>
      </c>
      <c r="B7" s="12">
        <f>B8+B9+B10</f>
        <v>27361</v>
      </c>
      <c r="C7" s="12">
        <f>C8+C9+C10</f>
        <v>4667.1</v>
      </c>
      <c r="D7" s="13">
        <f t="shared" si="0"/>
        <v>17.057490588794273</v>
      </c>
      <c r="E7" s="14">
        <f t="shared" si="1"/>
        <v>-893.8000000000002</v>
      </c>
      <c r="F7" s="12">
        <f>F8+F9+F10</f>
        <v>5560.900000000001</v>
      </c>
      <c r="G7" s="23">
        <f t="shared" si="2"/>
        <v>83.92706216619612</v>
      </c>
    </row>
    <row r="8" spans="1:7" ht="26.25">
      <c r="A8" s="8" t="s">
        <v>1</v>
      </c>
      <c r="B8" s="16">
        <v>25500</v>
      </c>
      <c r="C8" s="25">
        <v>4187.3</v>
      </c>
      <c r="D8" s="25">
        <f t="shared" si="0"/>
        <v>16.42078431372549</v>
      </c>
      <c r="E8" s="26">
        <f>C8-F8</f>
        <v>-777.3000000000002</v>
      </c>
      <c r="F8" s="25">
        <v>4964.6</v>
      </c>
      <c r="G8" s="24">
        <f t="shared" si="2"/>
        <v>84.34314949844902</v>
      </c>
    </row>
    <row r="9" spans="1:7" ht="13.5">
      <c r="A9" s="8" t="s">
        <v>2</v>
      </c>
      <c r="B9" s="16">
        <v>1800</v>
      </c>
      <c r="C9" s="25">
        <v>455</v>
      </c>
      <c r="D9" s="25">
        <f t="shared" si="0"/>
        <v>25.27777777777778</v>
      </c>
      <c r="E9" s="26">
        <f t="shared" si="1"/>
        <v>-141.29999999999995</v>
      </c>
      <c r="F9" s="25">
        <v>596.3</v>
      </c>
      <c r="G9" s="24">
        <f t="shared" si="2"/>
        <v>76.30387388898207</v>
      </c>
    </row>
    <row r="10" spans="1:7" ht="39">
      <c r="A10" s="8" t="s">
        <v>32</v>
      </c>
      <c r="B10" s="25">
        <v>61</v>
      </c>
      <c r="C10" s="25">
        <v>24.8</v>
      </c>
      <c r="D10" s="25">
        <f t="shared" si="0"/>
        <v>40.65573770491803</v>
      </c>
      <c r="E10" s="26">
        <f t="shared" si="1"/>
        <v>24.8</v>
      </c>
      <c r="F10" s="15"/>
      <c r="G10" s="23"/>
    </row>
    <row r="11" spans="1:7" ht="13.5">
      <c r="A11" s="7" t="s">
        <v>3</v>
      </c>
      <c r="B11" s="12">
        <f>B12+B13</f>
        <v>41640</v>
      </c>
      <c r="C11" s="12">
        <f>C12+C13</f>
        <v>6282.799999999999</v>
      </c>
      <c r="D11" s="13">
        <f t="shared" si="0"/>
        <v>15.088376560999036</v>
      </c>
      <c r="E11" s="14">
        <f t="shared" si="1"/>
        <v>2189.2999999999993</v>
      </c>
      <c r="F11" s="12">
        <f>F12+F13</f>
        <v>4093.5</v>
      </c>
      <c r="G11" s="23">
        <f t="shared" si="2"/>
        <v>153.48235006717965</v>
      </c>
    </row>
    <row r="12" spans="1:7" ht="13.5">
      <c r="A12" s="8" t="s">
        <v>4</v>
      </c>
      <c r="B12" s="25">
        <v>14340</v>
      </c>
      <c r="C12" s="25">
        <v>2248.6</v>
      </c>
      <c r="D12" s="25">
        <f t="shared" si="0"/>
        <v>15.680613668061365</v>
      </c>
      <c r="E12" s="26">
        <f t="shared" si="1"/>
        <v>1719.3</v>
      </c>
      <c r="F12" s="25">
        <v>529.3</v>
      </c>
      <c r="G12" s="24">
        <f t="shared" si="2"/>
        <v>424.8252408841867</v>
      </c>
    </row>
    <row r="13" spans="1:7" ht="13.5">
      <c r="A13" s="8" t="s">
        <v>5</v>
      </c>
      <c r="B13" s="16">
        <v>27300</v>
      </c>
      <c r="C13" s="15">
        <v>4034.2</v>
      </c>
      <c r="D13" s="25">
        <f t="shared" si="0"/>
        <v>14.777289377289376</v>
      </c>
      <c r="E13" s="26">
        <f t="shared" si="1"/>
        <v>470</v>
      </c>
      <c r="F13" s="25">
        <v>3564.2</v>
      </c>
      <c r="G13" s="24">
        <f t="shared" si="2"/>
        <v>113.1866898602772</v>
      </c>
    </row>
    <row r="14" spans="1:7" ht="26.25">
      <c r="A14" s="7" t="s">
        <v>14</v>
      </c>
      <c r="B14" s="12">
        <f>B16+B17+B18</f>
        <v>6700</v>
      </c>
      <c r="C14" s="12">
        <f>C16+C17+C18</f>
        <v>762</v>
      </c>
      <c r="D14" s="13">
        <f t="shared" si="0"/>
        <v>11.373134328358208</v>
      </c>
      <c r="E14" s="14">
        <f t="shared" si="1"/>
        <v>13.899999999999977</v>
      </c>
      <c r="F14" s="12">
        <f>F16+F17+F18</f>
        <v>748.1</v>
      </c>
      <c r="G14" s="23">
        <f t="shared" si="2"/>
        <v>101.85804036893462</v>
      </c>
    </row>
    <row r="15" spans="1:7" ht="13.5">
      <c r="A15" s="8" t="s">
        <v>15</v>
      </c>
      <c r="B15" s="12"/>
      <c r="C15" s="12"/>
      <c r="D15" s="13"/>
      <c r="E15" s="14"/>
      <c r="F15" s="15"/>
      <c r="G15" s="23"/>
    </row>
    <row r="16" spans="1:7" ht="26.25">
      <c r="A16" s="8" t="s">
        <v>16</v>
      </c>
      <c r="B16" s="25">
        <v>6500</v>
      </c>
      <c r="C16" s="25">
        <v>729.2</v>
      </c>
      <c r="D16" s="25">
        <f t="shared" si="0"/>
        <v>11.21846153846154</v>
      </c>
      <c r="E16" s="26">
        <f t="shared" si="1"/>
        <v>-8.399999999999977</v>
      </c>
      <c r="F16" s="25">
        <v>737.6</v>
      </c>
      <c r="G16" s="24">
        <f t="shared" si="2"/>
        <v>98.86117136659436</v>
      </c>
    </row>
    <row r="17" spans="1:7" ht="13.5">
      <c r="A17" s="8" t="s">
        <v>17</v>
      </c>
      <c r="B17" s="25">
        <v>200</v>
      </c>
      <c r="C17" s="25">
        <v>32.8</v>
      </c>
      <c r="D17" s="25">
        <f t="shared" si="0"/>
        <v>16.4</v>
      </c>
      <c r="E17" s="26">
        <f t="shared" si="1"/>
        <v>22.299999999999997</v>
      </c>
      <c r="F17" s="25">
        <v>10.5</v>
      </c>
      <c r="G17" s="24">
        <f t="shared" si="2"/>
        <v>312.38095238095235</v>
      </c>
    </row>
    <row r="18" spans="1:7" ht="32.25" customHeight="1">
      <c r="A18" s="8" t="s">
        <v>31</v>
      </c>
      <c r="B18" s="16"/>
      <c r="C18" s="16"/>
      <c r="D18" s="25"/>
      <c r="E18" s="26">
        <f t="shared" si="1"/>
        <v>0</v>
      </c>
      <c r="F18" s="15"/>
      <c r="G18" s="23"/>
    </row>
    <row r="19" spans="1:7" ht="33.75">
      <c r="A19" s="11" t="s">
        <v>18</v>
      </c>
      <c r="B19" s="18">
        <f>B20+B26+B28+B29+B30+B31+B27</f>
        <v>87394.90000000001</v>
      </c>
      <c r="C19" s="18">
        <f>C20+C26+C28+C29+C30+C31+C27</f>
        <v>8901.400000000001</v>
      </c>
      <c r="D19" s="13">
        <f t="shared" si="0"/>
        <v>10.185262526760717</v>
      </c>
      <c r="E19" s="14">
        <f t="shared" si="1"/>
        <v>1625.300000000002</v>
      </c>
      <c r="F19" s="18">
        <f>F20+F26+F28+F29+F30+F31+F27</f>
        <v>7276.099999999999</v>
      </c>
      <c r="G19" s="23">
        <f t="shared" si="2"/>
        <v>122.33751597696572</v>
      </c>
    </row>
    <row r="20" spans="1:7" ht="45">
      <c r="A20" s="20" t="s">
        <v>27</v>
      </c>
      <c r="B20" s="12">
        <f>B21+B23+B25+B24+B22</f>
        <v>36507</v>
      </c>
      <c r="C20" s="12">
        <f>C21+C23+C25+C24+C22</f>
        <v>6608.1</v>
      </c>
      <c r="D20" s="13">
        <f t="shared" si="0"/>
        <v>18.100912153833512</v>
      </c>
      <c r="E20" s="14">
        <f t="shared" si="1"/>
        <v>1384.300000000001</v>
      </c>
      <c r="F20" s="12">
        <f>F21+F23+F25+F24+F22</f>
        <v>5223.799999999999</v>
      </c>
      <c r="G20" s="23">
        <f t="shared" si="2"/>
        <v>126.49986599793257</v>
      </c>
    </row>
    <row r="21" spans="1:7" ht="52.5">
      <c r="A21" s="8" t="s">
        <v>36</v>
      </c>
      <c r="B21" s="25">
        <v>23077.6</v>
      </c>
      <c r="C21" s="25">
        <v>4429</v>
      </c>
      <c r="D21" s="13">
        <f t="shared" si="0"/>
        <v>19.191770374735675</v>
      </c>
      <c r="E21" s="26">
        <f t="shared" si="1"/>
        <v>2126.8</v>
      </c>
      <c r="F21" s="25">
        <v>2302.2</v>
      </c>
      <c r="G21" s="24">
        <f t="shared" si="2"/>
        <v>192.3812005907393</v>
      </c>
    </row>
    <row r="22" spans="1:7" ht="33" customHeight="1">
      <c r="A22" s="8" t="s">
        <v>29</v>
      </c>
      <c r="B22" s="25">
        <v>8584.3</v>
      </c>
      <c r="C22" s="25">
        <v>1438</v>
      </c>
      <c r="D22" s="13">
        <f t="shared" si="0"/>
        <v>16.75151148026048</v>
      </c>
      <c r="E22" s="26">
        <f t="shared" si="1"/>
        <v>-825.4000000000001</v>
      </c>
      <c r="F22" s="25">
        <v>2263.4</v>
      </c>
      <c r="G22" s="24">
        <f t="shared" si="2"/>
        <v>63.53273835822214</v>
      </c>
    </row>
    <row r="23" spans="1:7" ht="39.75" customHeight="1">
      <c r="A23" s="8" t="s">
        <v>19</v>
      </c>
      <c r="B23" s="25">
        <v>3024.4</v>
      </c>
      <c r="C23" s="25">
        <v>391.1</v>
      </c>
      <c r="D23" s="25">
        <f t="shared" si="0"/>
        <v>12.93149054357889</v>
      </c>
      <c r="E23" s="26">
        <f t="shared" si="1"/>
        <v>-3.5</v>
      </c>
      <c r="F23" s="25">
        <v>394.6</v>
      </c>
      <c r="G23" s="24">
        <f t="shared" si="2"/>
        <v>99.11302584896097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1800.7</v>
      </c>
      <c r="C25" s="27">
        <v>350</v>
      </c>
      <c r="D25" s="25">
        <f t="shared" si="0"/>
        <v>19.436885655578386</v>
      </c>
      <c r="E25" s="26">
        <f t="shared" si="1"/>
        <v>86.39999999999998</v>
      </c>
      <c r="F25" s="25">
        <v>263.6</v>
      </c>
      <c r="G25" s="24">
        <f t="shared" si="2"/>
        <v>132.77693474962064</v>
      </c>
    </row>
    <row r="26" spans="1:7" ht="22.5">
      <c r="A26" s="11" t="s">
        <v>21</v>
      </c>
      <c r="B26" s="12">
        <v>2644.4</v>
      </c>
      <c r="C26" s="12">
        <v>125.8</v>
      </c>
      <c r="D26" s="13">
        <f t="shared" si="0"/>
        <v>4.757222810467403</v>
      </c>
      <c r="E26" s="14">
        <f t="shared" si="1"/>
        <v>-437.7</v>
      </c>
      <c r="F26" s="13">
        <v>563.5</v>
      </c>
      <c r="G26" s="23">
        <f t="shared" si="2"/>
        <v>22.324755989352262</v>
      </c>
    </row>
    <row r="27" spans="1:7" ht="33.75">
      <c r="A27" s="11" t="s">
        <v>22</v>
      </c>
      <c r="B27" s="12">
        <v>4447.6</v>
      </c>
      <c r="C27" s="12">
        <v>663</v>
      </c>
      <c r="D27" s="13">
        <f t="shared" si="0"/>
        <v>14.9069160895764</v>
      </c>
      <c r="E27" s="14">
        <f t="shared" si="1"/>
        <v>251.7</v>
      </c>
      <c r="F27" s="13">
        <v>411.3</v>
      </c>
      <c r="G27" s="23">
        <f t="shared" si="2"/>
        <v>161.19620714806712</v>
      </c>
    </row>
    <row r="28" spans="1:8" ht="22.5">
      <c r="A28" s="11" t="s">
        <v>28</v>
      </c>
      <c r="B28" s="12">
        <v>40908.1</v>
      </c>
      <c r="C28" s="12">
        <v>1012.5</v>
      </c>
      <c r="D28" s="13">
        <f t="shared" si="0"/>
        <v>2.475059951452158</v>
      </c>
      <c r="E28" s="14">
        <f t="shared" si="1"/>
        <v>467.29999999999995</v>
      </c>
      <c r="F28" s="13">
        <v>545.2</v>
      </c>
      <c r="G28" s="23">
        <f t="shared" si="2"/>
        <v>185.71166544387378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3"/>
      <c r="G29" s="23"/>
    </row>
    <row r="30" spans="1:7" ht="22.5">
      <c r="A30" s="11" t="s">
        <v>7</v>
      </c>
      <c r="B30" s="12">
        <v>2887.8</v>
      </c>
      <c r="C30" s="12">
        <v>453.9</v>
      </c>
      <c r="D30" s="13">
        <f t="shared" si="0"/>
        <v>15.717847496364012</v>
      </c>
      <c r="E30" s="14">
        <f t="shared" si="1"/>
        <v>-50.10000000000002</v>
      </c>
      <c r="F30" s="12">
        <v>504</v>
      </c>
      <c r="G30" s="24">
        <f t="shared" si="2"/>
        <v>90.0595238095238</v>
      </c>
    </row>
    <row r="31" spans="1:7" ht="26.25">
      <c r="A31" s="7" t="s">
        <v>9</v>
      </c>
      <c r="B31" s="18">
        <v>0</v>
      </c>
      <c r="C31" s="12">
        <v>38.1</v>
      </c>
      <c r="D31" s="13"/>
      <c r="E31" s="14">
        <f t="shared" si="1"/>
        <v>9.8</v>
      </c>
      <c r="F31" s="13">
        <v>28.3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37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.3937007874015748" right="0.11811023622047245" top="0" bottom="0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I9" sqref="I9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49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38</v>
      </c>
      <c r="C2" s="4" t="s">
        <v>47</v>
      </c>
      <c r="D2" s="5" t="s">
        <v>10</v>
      </c>
      <c r="E2" s="6" t="s">
        <v>39</v>
      </c>
      <c r="F2" s="6" t="s">
        <v>48</v>
      </c>
      <c r="G2" s="6" t="s">
        <v>40</v>
      </c>
    </row>
    <row r="3" spans="1:7" ht="13.5">
      <c r="A3" s="7" t="s">
        <v>11</v>
      </c>
      <c r="B3" s="13">
        <f>B4+B15</f>
        <v>358319.3</v>
      </c>
      <c r="C3" s="13">
        <f>C4+C15</f>
        <v>19924.100000000002</v>
      </c>
      <c r="D3" s="13">
        <f>C3/B3*100</f>
        <v>5.560431715511836</v>
      </c>
      <c r="E3" s="14">
        <f>C3-F3</f>
        <v>-2125.699999999997</v>
      </c>
      <c r="F3" s="13">
        <f>F4+F15</f>
        <v>22049.8</v>
      </c>
      <c r="G3" s="23">
        <f>C3/F3*100</f>
        <v>90.35954974648297</v>
      </c>
    </row>
    <row r="4" spans="1:7" ht="13.5">
      <c r="A4" s="7" t="s">
        <v>12</v>
      </c>
      <c r="B4" s="13">
        <f>B5+B7+B11+B6</f>
        <v>292968</v>
      </c>
      <c r="C4" s="13">
        <f>C5+C7+C11+C6</f>
        <v>16569.9</v>
      </c>
      <c r="D4" s="13">
        <f aca="true" t="shared" si="0" ref="D4:D27">C4/B4*100</f>
        <v>5.655873679036619</v>
      </c>
      <c r="E4" s="13">
        <f>E5+E7+E11+E6</f>
        <v>-2518.6000000000004</v>
      </c>
      <c r="F4" s="13">
        <f>F5+F7+F11+F6</f>
        <v>19088.5</v>
      </c>
      <c r="G4" s="23">
        <f aca="true" t="shared" si="1" ref="G4:G29">C4/F4*100</f>
        <v>86.80566833433744</v>
      </c>
    </row>
    <row r="5" spans="1:7" ht="13.5">
      <c r="A5" s="7" t="s">
        <v>13</v>
      </c>
      <c r="B5" s="15">
        <v>242397</v>
      </c>
      <c r="C5" s="15">
        <v>15458.9</v>
      </c>
      <c r="D5" s="25">
        <f t="shared" si="0"/>
        <v>6.377512923014724</v>
      </c>
      <c r="E5" s="17">
        <f aca="true" t="shared" si="2" ref="E5:E28">C5-F5</f>
        <v>-2200.6000000000004</v>
      </c>
      <c r="F5" s="15">
        <v>17659.5</v>
      </c>
      <c r="G5" s="24">
        <f t="shared" si="1"/>
        <v>87.53871853676492</v>
      </c>
    </row>
    <row r="6" spans="1:7" ht="13.5">
      <c r="A6" s="7" t="s">
        <v>33</v>
      </c>
      <c r="B6" s="15">
        <v>17610</v>
      </c>
      <c r="C6" s="15">
        <v>6.4</v>
      </c>
      <c r="D6" s="25">
        <f t="shared" si="0"/>
        <v>0.03634298693923907</v>
      </c>
      <c r="E6" s="17">
        <f t="shared" si="2"/>
        <v>2.6000000000000005</v>
      </c>
      <c r="F6" s="15">
        <v>3.8</v>
      </c>
      <c r="G6" s="24">
        <f t="shared" si="1"/>
        <v>168.42105263157896</v>
      </c>
    </row>
    <row r="7" spans="1:7" ht="15.75" customHeight="1">
      <c r="A7" s="7" t="s">
        <v>8</v>
      </c>
      <c r="B7" s="13">
        <f>B8+B9+B10</f>
        <v>26461</v>
      </c>
      <c r="C7" s="13">
        <f>C8+C9+C10</f>
        <v>657.3</v>
      </c>
      <c r="D7" s="13">
        <f t="shared" si="0"/>
        <v>2.4840331053248175</v>
      </c>
      <c r="E7" s="14">
        <f t="shared" si="2"/>
        <v>-358.1</v>
      </c>
      <c r="F7" s="13">
        <f>F8+F9+F10</f>
        <v>1015.4</v>
      </c>
      <c r="G7" s="23">
        <f t="shared" si="1"/>
        <v>64.73311010439235</v>
      </c>
    </row>
    <row r="8" spans="1:7" ht="39">
      <c r="A8" s="8" t="s">
        <v>1</v>
      </c>
      <c r="B8" s="16">
        <v>25500</v>
      </c>
      <c r="C8" s="15">
        <v>521.8</v>
      </c>
      <c r="D8" s="25">
        <f t="shared" si="0"/>
        <v>2.0462745098039212</v>
      </c>
      <c r="E8" s="17">
        <f>C8-F8</f>
        <v>-232.5</v>
      </c>
      <c r="F8" s="15">
        <v>754.3</v>
      </c>
      <c r="G8" s="24">
        <f t="shared" si="1"/>
        <v>69.17672013787617</v>
      </c>
    </row>
    <row r="9" spans="1:7" ht="13.5">
      <c r="A9" s="8" t="s">
        <v>2</v>
      </c>
      <c r="B9" s="16">
        <v>900</v>
      </c>
      <c r="C9" s="15">
        <v>135.5</v>
      </c>
      <c r="D9" s="25">
        <f t="shared" si="0"/>
        <v>15.055555555555555</v>
      </c>
      <c r="E9" s="17">
        <f t="shared" si="2"/>
        <v>-125.60000000000002</v>
      </c>
      <c r="F9" s="15">
        <v>261.1</v>
      </c>
      <c r="G9" s="24">
        <f t="shared" si="1"/>
        <v>51.895825354270386</v>
      </c>
    </row>
    <row r="10" spans="1:7" ht="39">
      <c r="A10" s="8" t="s">
        <v>32</v>
      </c>
      <c r="B10" s="16">
        <v>61</v>
      </c>
      <c r="C10" s="15"/>
      <c r="D10" s="25">
        <f t="shared" si="0"/>
        <v>0</v>
      </c>
      <c r="E10" s="17">
        <f t="shared" si="2"/>
        <v>0</v>
      </c>
      <c r="F10" s="15"/>
      <c r="G10" s="24"/>
    </row>
    <row r="11" spans="1:7" ht="26.25">
      <c r="A11" s="7" t="s">
        <v>14</v>
      </c>
      <c r="B11" s="13">
        <f>B13+B14</f>
        <v>6500</v>
      </c>
      <c r="C11" s="13">
        <f>C13+C14</f>
        <v>447.3</v>
      </c>
      <c r="D11" s="13">
        <f t="shared" si="0"/>
        <v>6.881538461538462</v>
      </c>
      <c r="E11" s="14">
        <f t="shared" si="2"/>
        <v>37.5</v>
      </c>
      <c r="F11" s="13">
        <f>F13+F14</f>
        <v>409.8</v>
      </c>
      <c r="G11" s="23">
        <f t="shared" si="1"/>
        <v>109.15080527086383</v>
      </c>
    </row>
    <row r="12" spans="1:7" ht="13.5">
      <c r="A12" s="8" t="s">
        <v>15</v>
      </c>
      <c r="B12" s="12"/>
      <c r="C12" s="12"/>
      <c r="D12" s="25"/>
      <c r="E12" s="14"/>
      <c r="F12" s="15"/>
      <c r="G12" s="24"/>
    </row>
    <row r="13" spans="1:7" ht="26.25">
      <c r="A13" s="8" t="s">
        <v>16</v>
      </c>
      <c r="B13" s="16">
        <v>6500</v>
      </c>
      <c r="C13" s="16">
        <v>447.3</v>
      </c>
      <c r="D13" s="25">
        <f t="shared" si="0"/>
        <v>6.881538461538462</v>
      </c>
      <c r="E13" s="17">
        <f t="shared" si="2"/>
        <v>37.5</v>
      </c>
      <c r="F13" s="15">
        <v>409.8</v>
      </c>
      <c r="G13" s="24">
        <f t="shared" si="1"/>
        <v>109.15080527086383</v>
      </c>
    </row>
    <row r="14" spans="1:7" ht="32.25" customHeight="1">
      <c r="A14" s="8" t="s">
        <v>31</v>
      </c>
      <c r="B14" s="16"/>
      <c r="C14" s="16"/>
      <c r="D14" s="25"/>
      <c r="E14" s="17">
        <f t="shared" si="2"/>
        <v>0</v>
      </c>
      <c r="F14" s="15"/>
      <c r="G14" s="24"/>
    </row>
    <row r="15" spans="1:7" ht="33.75">
      <c r="A15" s="11" t="s">
        <v>18</v>
      </c>
      <c r="B15" s="19">
        <f>B16+B22+B23+B24+B26+B28</f>
        <v>65351.3</v>
      </c>
      <c r="C15" s="19">
        <f>C16+C22+C23+C24+C26+C28</f>
        <v>3354.2</v>
      </c>
      <c r="D15" s="13">
        <f t="shared" si="0"/>
        <v>5.132568135599444</v>
      </c>
      <c r="E15" s="14">
        <f t="shared" si="2"/>
        <v>392.8999999999992</v>
      </c>
      <c r="F15" s="19">
        <f>F16+F22+F23+F24+F26+F28</f>
        <v>2961.3000000000006</v>
      </c>
      <c r="G15" s="23">
        <f t="shared" si="1"/>
        <v>113.26782156485325</v>
      </c>
    </row>
    <row r="16" spans="1:7" ht="45">
      <c r="A16" s="20" t="s">
        <v>27</v>
      </c>
      <c r="B16" s="13">
        <f>B17+B19+B21+B20+B18</f>
        <v>28259.4</v>
      </c>
      <c r="C16" s="13">
        <f>C17+C19+C21+C20+C18</f>
        <v>2129.4</v>
      </c>
      <c r="D16" s="13">
        <f t="shared" si="0"/>
        <v>7.535191829975159</v>
      </c>
      <c r="E16" s="14">
        <f t="shared" si="2"/>
        <v>214.0999999999999</v>
      </c>
      <c r="F16" s="13">
        <f>F17+F19+F21+F20+F18</f>
        <v>1915.3000000000002</v>
      </c>
      <c r="G16" s="23">
        <f t="shared" si="1"/>
        <v>111.17840547172766</v>
      </c>
    </row>
    <row r="17" spans="1:7" ht="52.5">
      <c r="A17" s="8" t="s">
        <v>36</v>
      </c>
      <c r="B17" s="15">
        <v>15941.6</v>
      </c>
      <c r="C17" s="15">
        <v>1118</v>
      </c>
      <c r="D17" s="25">
        <f t="shared" si="0"/>
        <v>7.013097806995533</v>
      </c>
      <c r="E17" s="17">
        <f t="shared" si="2"/>
        <v>642.3</v>
      </c>
      <c r="F17" s="15">
        <v>475.7</v>
      </c>
      <c r="G17" s="24">
        <f>C17/F17*100</f>
        <v>235.02207273491695</v>
      </c>
    </row>
    <row r="18" spans="1:7" ht="39">
      <c r="A18" s="8" t="s">
        <v>35</v>
      </c>
      <c r="B18" s="15">
        <v>8584.3</v>
      </c>
      <c r="C18" s="15">
        <v>719</v>
      </c>
      <c r="D18" s="25">
        <f t="shared" si="0"/>
        <v>8.37575574013024</v>
      </c>
      <c r="E18" s="17">
        <f t="shared" si="2"/>
        <v>-410.9000000000001</v>
      </c>
      <c r="F18" s="15">
        <v>1129.9</v>
      </c>
      <c r="G18" s="24">
        <f t="shared" si="1"/>
        <v>63.63394990707142</v>
      </c>
    </row>
    <row r="19" spans="1:7" ht="39.75" customHeight="1">
      <c r="A19" s="8" t="s">
        <v>19</v>
      </c>
      <c r="B19" s="16">
        <v>2912.8</v>
      </c>
      <c r="C19" s="15">
        <v>167.2</v>
      </c>
      <c r="D19" s="25">
        <f t="shared" si="0"/>
        <v>5.740181268882175</v>
      </c>
      <c r="E19" s="17">
        <f t="shared" si="2"/>
        <v>-71.5</v>
      </c>
      <c r="F19" s="15">
        <v>238.7</v>
      </c>
      <c r="G19" s="24">
        <f t="shared" si="1"/>
        <v>70.04608294930875</v>
      </c>
    </row>
    <row r="20" spans="1:7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</row>
    <row r="21" spans="1:7" ht="53.25" customHeight="1">
      <c r="A21" s="8" t="s">
        <v>34</v>
      </c>
      <c r="B21" s="16">
        <v>800.7</v>
      </c>
      <c r="C21" s="16">
        <v>125.2</v>
      </c>
      <c r="D21" s="25">
        <f t="shared" si="0"/>
        <v>15.63631822155614</v>
      </c>
      <c r="E21" s="17">
        <f t="shared" si="2"/>
        <v>54.2</v>
      </c>
      <c r="F21" s="16">
        <v>71</v>
      </c>
      <c r="G21" s="24">
        <f t="shared" si="1"/>
        <v>176.33802816901408</v>
      </c>
    </row>
    <row r="22" spans="1:7" ht="35.25" customHeight="1">
      <c r="A22" s="11" t="s">
        <v>21</v>
      </c>
      <c r="B22" s="13">
        <v>2644.4</v>
      </c>
      <c r="C22" s="13">
        <v>79.9</v>
      </c>
      <c r="D22" s="13">
        <f t="shared" si="0"/>
        <v>3.0214793525941612</v>
      </c>
      <c r="E22" s="14">
        <f t="shared" si="2"/>
        <v>-182.9</v>
      </c>
      <c r="F22" s="13">
        <v>262.8</v>
      </c>
      <c r="G22" s="23">
        <f t="shared" si="1"/>
        <v>30.40334855403349</v>
      </c>
    </row>
    <row r="23" spans="1:7" ht="33.75">
      <c r="A23" s="11" t="s">
        <v>22</v>
      </c>
      <c r="B23" s="13">
        <v>4432.6</v>
      </c>
      <c r="C23" s="13">
        <v>370.6</v>
      </c>
      <c r="D23" s="13">
        <f t="shared" si="0"/>
        <v>8.360781482651266</v>
      </c>
      <c r="E23" s="14">
        <f t="shared" si="2"/>
        <v>223.60000000000002</v>
      </c>
      <c r="F23" s="13">
        <v>147</v>
      </c>
      <c r="G23" s="23">
        <f t="shared" si="1"/>
        <v>252.108843537415</v>
      </c>
    </row>
    <row r="24" spans="1:7" ht="33.75">
      <c r="A24" s="11" t="s">
        <v>28</v>
      </c>
      <c r="B24" s="13">
        <v>27133.1</v>
      </c>
      <c r="C24" s="13">
        <v>468.6</v>
      </c>
      <c r="D24" s="13">
        <f t="shared" si="0"/>
        <v>1.7270418787385153</v>
      </c>
      <c r="E24" s="14">
        <f t="shared" si="2"/>
        <v>179.8</v>
      </c>
      <c r="F24" s="13">
        <v>288.8</v>
      </c>
      <c r="G24" s="23">
        <f t="shared" si="1"/>
        <v>162.25761772853187</v>
      </c>
    </row>
    <row r="25" spans="1:7" ht="22.5">
      <c r="A25" s="11" t="s">
        <v>6</v>
      </c>
      <c r="B25" s="12"/>
      <c r="C25" s="12"/>
      <c r="D25" s="25"/>
      <c r="E25" s="14">
        <f t="shared" si="2"/>
        <v>0</v>
      </c>
      <c r="F25" s="13"/>
      <c r="G25" s="24"/>
    </row>
    <row r="26" spans="1:7" ht="22.5">
      <c r="A26" s="11" t="s">
        <v>7</v>
      </c>
      <c r="B26" s="13">
        <v>2881.8</v>
      </c>
      <c r="C26" s="13">
        <v>266.5</v>
      </c>
      <c r="D26" s="13">
        <f t="shared" si="0"/>
        <v>9.247692414463183</v>
      </c>
      <c r="E26" s="14">
        <f t="shared" si="2"/>
        <v>-54.5</v>
      </c>
      <c r="F26" s="13">
        <v>321</v>
      </c>
      <c r="G26" s="23">
        <f t="shared" si="1"/>
        <v>83.02180685358256</v>
      </c>
    </row>
    <row r="27" spans="1:7" ht="26.25" hidden="1">
      <c r="A27" s="8" t="s">
        <v>26</v>
      </c>
      <c r="B27" s="16"/>
      <c r="C27" s="16"/>
      <c r="D27" s="13" t="e">
        <f t="shared" si="0"/>
        <v>#DIV/0!</v>
      </c>
      <c r="E27" s="17"/>
      <c r="F27" s="15"/>
      <c r="G27" s="24" t="e">
        <f t="shared" si="1"/>
        <v>#DIV/0!</v>
      </c>
    </row>
    <row r="28" spans="1:7" ht="26.25">
      <c r="A28" s="7" t="s">
        <v>9</v>
      </c>
      <c r="B28" s="18">
        <v>0</v>
      </c>
      <c r="C28" s="12">
        <v>39.2</v>
      </c>
      <c r="D28" s="13"/>
      <c r="E28" s="14">
        <f t="shared" si="2"/>
        <v>12.800000000000004</v>
      </c>
      <c r="F28" s="13">
        <v>26.4</v>
      </c>
      <c r="G28" s="24"/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37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22">
      <selection activeCell="C6" sqref="C6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50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38</v>
      </c>
      <c r="C2" s="4" t="s">
        <v>51</v>
      </c>
      <c r="D2" s="5" t="s">
        <v>10</v>
      </c>
      <c r="E2" s="6" t="s">
        <v>39</v>
      </c>
      <c r="F2" s="6" t="s">
        <v>52</v>
      </c>
      <c r="G2" s="6" t="s">
        <v>41</v>
      </c>
    </row>
    <row r="3" spans="1:7" ht="13.5">
      <c r="A3" s="7" t="s">
        <v>11</v>
      </c>
      <c r="B3" s="12">
        <f>B4+B19</f>
        <v>531761.7</v>
      </c>
      <c r="C3" s="12">
        <f>C4+C19</f>
        <v>30436</v>
      </c>
      <c r="D3" s="13">
        <f>C3/B3*100</f>
        <v>5.7236164244247005</v>
      </c>
      <c r="E3" s="14">
        <f>C3-F3</f>
        <v>-2095.0999999999985</v>
      </c>
      <c r="F3" s="12">
        <f>F4+F19</f>
        <v>32531.1</v>
      </c>
      <c r="G3" s="23">
        <f>C3/F3*100</f>
        <v>93.55970133195619</v>
      </c>
    </row>
    <row r="4" spans="1:7" ht="13.5">
      <c r="A4" s="7" t="s">
        <v>12</v>
      </c>
      <c r="B4" s="12">
        <f>B5+B7+B11+B14+B6</f>
        <v>444366.8</v>
      </c>
      <c r="C4" s="12">
        <f>C5+C7+C11+C14+C6</f>
        <v>26315.4</v>
      </c>
      <c r="D4" s="13">
        <f aca="true" t="shared" si="0" ref="D4:D30">C4/B4*100</f>
        <v>5.9219995733254605</v>
      </c>
      <c r="E4" s="14">
        <f aca="true" t="shared" si="1" ref="E4:E31">C4-F4</f>
        <v>-2571.699999999997</v>
      </c>
      <c r="F4" s="12">
        <f>F5+F7+F11+F14+F6</f>
        <v>28887.1</v>
      </c>
      <c r="G4" s="23">
        <f aca="true" t="shared" si="2" ref="G4:G30">C4/F4*100</f>
        <v>91.09741026271243</v>
      </c>
    </row>
    <row r="5" spans="1:7" ht="13.5">
      <c r="A5" s="7" t="s">
        <v>13</v>
      </c>
      <c r="B5" s="15">
        <v>343395.8</v>
      </c>
      <c r="C5" s="15">
        <v>21861.3</v>
      </c>
      <c r="D5" s="25">
        <f t="shared" si="0"/>
        <v>6.366210652547294</v>
      </c>
      <c r="E5" s="17">
        <f t="shared" si="1"/>
        <v>-3115.5</v>
      </c>
      <c r="F5" s="15">
        <v>24976.8</v>
      </c>
      <c r="G5" s="24">
        <f t="shared" si="2"/>
        <v>87.52642452195637</v>
      </c>
    </row>
    <row r="6" spans="1:7" ht="13.5">
      <c r="A6" s="7" t="s">
        <v>33</v>
      </c>
      <c r="B6" s="12">
        <v>25270</v>
      </c>
      <c r="C6" s="12">
        <v>11.7</v>
      </c>
      <c r="D6" s="25">
        <f t="shared" si="0"/>
        <v>0.04629996042738425</v>
      </c>
      <c r="E6" s="17">
        <f t="shared" si="1"/>
        <v>5.6</v>
      </c>
      <c r="F6" s="15">
        <v>6.1</v>
      </c>
      <c r="G6" s="24">
        <f t="shared" si="2"/>
        <v>191.80327868852459</v>
      </c>
    </row>
    <row r="7" spans="1:7" ht="15.75" customHeight="1">
      <c r="A7" s="7" t="s">
        <v>8</v>
      </c>
      <c r="B7" s="12">
        <f>B8+B9+B10</f>
        <v>27361</v>
      </c>
      <c r="C7" s="12">
        <f>C8+C9+C10</f>
        <v>792.9</v>
      </c>
      <c r="D7" s="13">
        <f t="shared" si="0"/>
        <v>2.897920397646285</v>
      </c>
      <c r="E7" s="14">
        <f t="shared" si="1"/>
        <v>-483.6</v>
      </c>
      <c r="F7" s="12">
        <f>F8+F9+F10</f>
        <v>1276.5</v>
      </c>
      <c r="G7" s="23">
        <f t="shared" si="2"/>
        <v>62.11515863689776</v>
      </c>
    </row>
    <row r="8" spans="1:7" ht="26.25">
      <c r="A8" s="8" t="s">
        <v>1</v>
      </c>
      <c r="B8" s="16">
        <v>25500</v>
      </c>
      <c r="C8" s="25">
        <v>521.8</v>
      </c>
      <c r="D8" s="25">
        <f t="shared" si="0"/>
        <v>2.0462745098039212</v>
      </c>
      <c r="E8" s="26">
        <f>C8-F8</f>
        <v>-232.5</v>
      </c>
      <c r="F8" s="25">
        <v>754.3</v>
      </c>
      <c r="G8" s="24">
        <f t="shared" si="2"/>
        <v>69.17672013787617</v>
      </c>
    </row>
    <row r="9" spans="1:7" ht="13.5">
      <c r="A9" s="8" t="s">
        <v>2</v>
      </c>
      <c r="B9" s="16">
        <v>1800</v>
      </c>
      <c r="C9" s="25">
        <v>271.1</v>
      </c>
      <c r="D9" s="25">
        <f t="shared" si="0"/>
        <v>15.061111111111112</v>
      </c>
      <c r="E9" s="26">
        <f t="shared" si="1"/>
        <v>-251.10000000000002</v>
      </c>
      <c r="F9" s="25">
        <v>522.2</v>
      </c>
      <c r="G9" s="24">
        <f t="shared" si="2"/>
        <v>51.914975105323634</v>
      </c>
    </row>
    <row r="10" spans="1:7" ht="39">
      <c r="A10" s="8" t="s">
        <v>32</v>
      </c>
      <c r="B10" s="25">
        <v>61</v>
      </c>
      <c r="C10" s="25"/>
      <c r="D10" s="25">
        <f t="shared" si="0"/>
        <v>0</v>
      </c>
      <c r="E10" s="26">
        <f t="shared" si="1"/>
        <v>0</v>
      </c>
      <c r="F10" s="15"/>
      <c r="G10" s="23"/>
    </row>
    <row r="11" spans="1:7" ht="13.5">
      <c r="A11" s="7" t="s">
        <v>3</v>
      </c>
      <c r="B11" s="12">
        <f>B12+B13</f>
        <v>41640</v>
      </c>
      <c r="C11" s="12">
        <f>C12+C13</f>
        <v>3179.4</v>
      </c>
      <c r="D11" s="13">
        <f t="shared" si="0"/>
        <v>7.635446685878963</v>
      </c>
      <c r="E11" s="14">
        <f t="shared" si="1"/>
        <v>966.1999999999998</v>
      </c>
      <c r="F11" s="12">
        <f>F12+F13</f>
        <v>2213.2000000000003</v>
      </c>
      <c r="G11" s="23">
        <f t="shared" si="2"/>
        <v>143.6562443520694</v>
      </c>
    </row>
    <row r="12" spans="1:7" ht="13.5">
      <c r="A12" s="8" t="s">
        <v>4</v>
      </c>
      <c r="B12" s="25">
        <v>14340</v>
      </c>
      <c r="C12" s="25">
        <v>767.6</v>
      </c>
      <c r="D12" s="25">
        <f t="shared" si="0"/>
        <v>5.352859135285914</v>
      </c>
      <c r="E12" s="26">
        <f t="shared" si="1"/>
        <v>589.8</v>
      </c>
      <c r="F12" s="25">
        <v>177.8</v>
      </c>
      <c r="G12" s="24">
        <f t="shared" si="2"/>
        <v>431.7210348706412</v>
      </c>
    </row>
    <row r="13" spans="1:7" ht="13.5">
      <c r="A13" s="8" t="s">
        <v>5</v>
      </c>
      <c r="B13" s="16">
        <v>27300</v>
      </c>
      <c r="C13" s="15">
        <v>2411.8</v>
      </c>
      <c r="D13" s="25">
        <f t="shared" si="0"/>
        <v>8.834432234432235</v>
      </c>
      <c r="E13" s="26">
        <f t="shared" si="1"/>
        <v>376.4000000000001</v>
      </c>
      <c r="F13" s="25">
        <v>2035.4</v>
      </c>
      <c r="G13" s="24">
        <f t="shared" si="2"/>
        <v>118.49267957158298</v>
      </c>
    </row>
    <row r="14" spans="1:7" ht="26.25">
      <c r="A14" s="7" t="s">
        <v>14</v>
      </c>
      <c r="B14" s="12">
        <f>B16+B17+B18</f>
        <v>6700</v>
      </c>
      <c r="C14" s="12">
        <f>C16+C17+C18</f>
        <v>470.1</v>
      </c>
      <c r="D14" s="13">
        <f t="shared" si="0"/>
        <v>7.016417910447761</v>
      </c>
      <c r="E14" s="14">
        <f t="shared" si="1"/>
        <v>55.60000000000002</v>
      </c>
      <c r="F14" s="12">
        <f>F16+F17+F18</f>
        <v>414.5</v>
      </c>
      <c r="G14" s="23">
        <f t="shared" si="2"/>
        <v>113.41375150784079</v>
      </c>
    </row>
    <row r="15" spans="1:7" ht="13.5">
      <c r="A15" s="8" t="s">
        <v>15</v>
      </c>
      <c r="B15" s="12"/>
      <c r="C15" s="12"/>
      <c r="D15" s="13"/>
      <c r="E15" s="14"/>
      <c r="F15" s="15"/>
      <c r="G15" s="23"/>
    </row>
    <row r="16" spans="1:7" ht="26.25">
      <c r="A16" s="8" t="s">
        <v>16</v>
      </c>
      <c r="B16" s="25">
        <v>6500</v>
      </c>
      <c r="C16" s="25">
        <v>447.3</v>
      </c>
      <c r="D16" s="25">
        <f t="shared" si="0"/>
        <v>6.881538461538462</v>
      </c>
      <c r="E16" s="26">
        <f t="shared" si="1"/>
        <v>37.5</v>
      </c>
      <c r="F16" s="25">
        <v>409.8</v>
      </c>
      <c r="G16" s="24">
        <f t="shared" si="2"/>
        <v>109.15080527086383</v>
      </c>
    </row>
    <row r="17" spans="1:7" ht="13.5">
      <c r="A17" s="8" t="s">
        <v>17</v>
      </c>
      <c r="B17" s="25">
        <v>200</v>
      </c>
      <c r="C17" s="25">
        <v>22.8</v>
      </c>
      <c r="D17" s="25">
        <f t="shared" si="0"/>
        <v>11.4</v>
      </c>
      <c r="E17" s="26">
        <f t="shared" si="1"/>
        <v>18.1</v>
      </c>
      <c r="F17" s="25">
        <v>4.7</v>
      </c>
      <c r="G17" s="24">
        <f t="shared" si="2"/>
        <v>485.10638297872345</v>
      </c>
    </row>
    <row r="18" spans="1:7" ht="32.25" customHeight="1">
      <c r="A18" s="8" t="s">
        <v>31</v>
      </c>
      <c r="B18" s="16"/>
      <c r="C18" s="16"/>
      <c r="D18" s="25"/>
      <c r="E18" s="26">
        <f t="shared" si="1"/>
        <v>0</v>
      </c>
      <c r="F18" s="15"/>
      <c r="G18" s="23"/>
    </row>
    <row r="19" spans="1:7" ht="33.75">
      <c r="A19" s="11" t="s">
        <v>18</v>
      </c>
      <c r="B19" s="18">
        <f>B20+B26+B28+B29+B30+B31+B27</f>
        <v>87394.90000000001</v>
      </c>
      <c r="C19" s="18">
        <f>C20+C26+C28+C29+C30+C31+C27</f>
        <v>4120.6</v>
      </c>
      <c r="D19" s="13">
        <f t="shared" si="0"/>
        <v>4.714920435860673</v>
      </c>
      <c r="E19" s="14">
        <f t="shared" si="1"/>
        <v>476.5999999999999</v>
      </c>
      <c r="F19" s="18">
        <f>F20+F26+F28+F29+F30+F31+F27</f>
        <v>3644.0000000000005</v>
      </c>
      <c r="G19" s="23">
        <f t="shared" si="2"/>
        <v>113.07903402854006</v>
      </c>
    </row>
    <row r="20" spans="1:7" ht="45">
      <c r="A20" s="20" t="s">
        <v>27</v>
      </c>
      <c r="B20" s="12">
        <f>B21+B23+B25+B24+B22</f>
        <v>36507</v>
      </c>
      <c r="C20" s="12">
        <f>C21+C23+C25+C24+C22</f>
        <v>2668.3</v>
      </c>
      <c r="D20" s="13">
        <f t="shared" si="0"/>
        <v>7.309009231106364</v>
      </c>
      <c r="E20" s="14">
        <f t="shared" si="1"/>
        <v>302.6999999999998</v>
      </c>
      <c r="F20" s="12">
        <f>F21+F23+F25+F24+F22</f>
        <v>2365.6000000000004</v>
      </c>
      <c r="G20" s="23">
        <f t="shared" si="2"/>
        <v>112.79590801487993</v>
      </c>
    </row>
    <row r="21" spans="1:7" ht="52.5">
      <c r="A21" s="8" t="s">
        <v>36</v>
      </c>
      <c r="B21" s="25">
        <v>23077.6</v>
      </c>
      <c r="C21" s="25">
        <v>1524</v>
      </c>
      <c r="D21" s="13">
        <f t="shared" si="0"/>
        <v>6.603806288348875</v>
      </c>
      <c r="E21" s="26">
        <f t="shared" si="1"/>
        <v>738.5</v>
      </c>
      <c r="F21" s="25">
        <v>785.5</v>
      </c>
      <c r="G21" s="24">
        <f t="shared" si="2"/>
        <v>194.01654996817314</v>
      </c>
    </row>
    <row r="22" spans="1:7" ht="33" customHeight="1">
      <c r="A22" s="8" t="s">
        <v>29</v>
      </c>
      <c r="B22" s="25">
        <v>8584.3</v>
      </c>
      <c r="C22" s="25">
        <v>719</v>
      </c>
      <c r="D22" s="13">
        <f t="shared" si="0"/>
        <v>8.37575574013024</v>
      </c>
      <c r="E22" s="26">
        <f t="shared" si="1"/>
        <v>-410.9000000000001</v>
      </c>
      <c r="F22" s="25">
        <v>1129.9</v>
      </c>
      <c r="G22" s="24">
        <f t="shared" si="2"/>
        <v>63.63394990707142</v>
      </c>
    </row>
    <row r="23" spans="1:7" ht="39.75" customHeight="1">
      <c r="A23" s="8" t="s">
        <v>19</v>
      </c>
      <c r="B23" s="25">
        <v>3024.4</v>
      </c>
      <c r="C23" s="25">
        <v>184.9</v>
      </c>
      <c r="D23" s="25">
        <f t="shared" si="0"/>
        <v>6.113609310937706</v>
      </c>
      <c r="E23" s="26">
        <f t="shared" si="1"/>
        <v>-69</v>
      </c>
      <c r="F23" s="25">
        <v>253.9</v>
      </c>
      <c r="G23" s="24">
        <f t="shared" si="2"/>
        <v>72.82394643560457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1800.7</v>
      </c>
      <c r="C25" s="27">
        <v>240.4</v>
      </c>
      <c r="D25" s="25">
        <f t="shared" si="0"/>
        <v>13.350363747431555</v>
      </c>
      <c r="E25" s="26">
        <f t="shared" si="1"/>
        <v>44.099999999999994</v>
      </c>
      <c r="F25" s="25">
        <v>196.3</v>
      </c>
      <c r="G25" s="24">
        <f t="shared" si="2"/>
        <v>122.46561385634234</v>
      </c>
    </row>
    <row r="26" spans="1:7" ht="22.5">
      <c r="A26" s="11" t="s">
        <v>21</v>
      </c>
      <c r="B26" s="12">
        <v>2644.4</v>
      </c>
      <c r="C26" s="12">
        <v>79.9</v>
      </c>
      <c r="D26" s="13">
        <f t="shared" si="0"/>
        <v>3.0214793525941612</v>
      </c>
      <c r="E26" s="14">
        <f t="shared" si="1"/>
        <v>-182.9</v>
      </c>
      <c r="F26" s="13">
        <v>262.8</v>
      </c>
      <c r="G26" s="23">
        <f t="shared" si="2"/>
        <v>30.40334855403349</v>
      </c>
    </row>
    <row r="27" spans="1:7" ht="33.75">
      <c r="A27" s="11" t="s">
        <v>22</v>
      </c>
      <c r="B27" s="12">
        <v>4447.6</v>
      </c>
      <c r="C27" s="12">
        <v>396.1</v>
      </c>
      <c r="D27" s="13">
        <f t="shared" si="0"/>
        <v>8.905926791977697</v>
      </c>
      <c r="E27" s="14">
        <f t="shared" si="1"/>
        <v>236.40000000000003</v>
      </c>
      <c r="F27" s="13">
        <v>159.7</v>
      </c>
      <c r="G27" s="23">
        <f t="shared" si="2"/>
        <v>248.02755165936134</v>
      </c>
    </row>
    <row r="28" spans="1:8" ht="22.5">
      <c r="A28" s="11" t="s">
        <v>28</v>
      </c>
      <c r="B28" s="12">
        <v>40908.1</v>
      </c>
      <c r="C28" s="12">
        <v>671.3</v>
      </c>
      <c r="D28" s="13">
        <f t="shared" si="0"/>
        <v>1.6409953041084773</v>
      </c>
      <c r="E28" s="14">
        <f t="shared" si="1"/>
        <v>162.79999999999995</v>
      </c>
      <c r="F28" s="13">
        <v>508.5</v>
      </c>
      <c r="G28" s="23">
        <f t="shared" si="2"/>
        <v>132.015732546706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3"/>
      <c r="G29" s="23"/>
    </row>
    <row r="30" spans="1:7" ht="22.5">
      <c r="A30" s="11" t="s">
        <v>7</v>
      </c>
      <c r="B30" s="12">
        <v>2887.8</v>
      </c>
      <c r="C30" s="12">
        <v>266.5</v>
      </c>
      <c r="D30" s="13">
        <f t="shared" si="0"/>
        <v>9.228478426483829</v>
      </c>
      <c r="E30" s="14">
        <f t="shared" si="1"/>
        <v>-54.5</v>
      </c>
      <c r="F30" s="12">
        <v>321</v>
      </c>
      <c r="G30" s="24">
        <f t="shared" si="2"/>
        <v>83.02180685358256</v>
      </c>
    </row>
    <row r="31" spans="1:7" ht="26.25">
      <c r="A31" s="7" t="s">
        <v>9</v>
      </c>
      <c r="B31" s="18">
        <v>0</v>
      </c>
      <c r="C31" s="12">
        <v>38.5</v>
      </c>
      <c r="D31" s="13"/>
      <c r="E31" s="14">
        <f t="shared" si="1"/>
        <v>12.100000000000001</v>
      </c>
      <c r="F31" s="13">
        <v>26.4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37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2017-03-04T06:59:11Z</cp:lastPrinted>
  <dcterms:created xsi:type="dcterms:W3CDTF">2003-08-05T13:28:30Z</dcterms:created>
  <dcterms:modified xsi:type="dcterms:W3CDTF">2017-03-07T04:37:00Z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