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12.2016" sheetId="1" r:id="rId1"/>
  </sheets>
  <definedNames>
    <definedName name="_xlnm.Print_Titles" localSheetId="0">'район на 01.12.2016'!$2:$2</definedName>
  </definedNames>
  <calcPr fullCalcOnLoad="1"/>
</workbook>
</file>

<file path=xl/sharedStrings.xml><?xml version="1.0" encoding="utf-8"?>
<sst xmlns="http://schemas.openxmlformats.org/spreadsheetml/2006/main" count="52" uniqueCount="51">
  <si>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</si>
  <si>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</si>
  <si>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</si>
  <si>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</si>
  <si>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</si>
  <si>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</si>
  <si>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</si>
  <si>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</si>
  <si>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</si>
  <si>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</si>
  <si>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</si>
  <si>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</si>
  <si>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</si>
  <si>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</si>
  <si>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</si>
  <si>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</si>
  <si>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</si>
  <si>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</si>
  <si>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</si>
  <si>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Денежные взыскания за нарушение законодательства о налогах</t>
  </si>
  <si>
    <t>Денежные взыскания за наруш.законодательства о применен. ККМ</t>
  </si>
  <si>
    <t>Денежные взыскания за  администр.правонаруш.в области гос.регулиров. произв.и оборота этилового спирта</t>
  </si>
  <si>
    <t>Денежные взыскания за наруш.законодательства о недрах, земельного, лесного законод.</t>
  </si>
  <si>
    <t>Денежные взыскания за наруш. "О пожарной безопасности"</t>
  </si>
  <si>
    <t>Денежные взыскания за наруш. законодательства  в области обеспеч. санит. эпидиолоог. благополуч. человека</t>
  </si>
  <si>
    <t>Денежные взыскания за администр. правонаруш.в области дорожного движения-</t>
  </si>
  <si>
    <t>Прочие поступл. от денежных взысканий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</si>
  <si>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</si>
  <si>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</si>
  <si>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</si>
  <si>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</si>
  <si>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</si>
  <si>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</si>
  <si>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</si>
  <si>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</si>
  <si>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 xml:space="preserve">Денежные взыскания за административные нарушения 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</si>
  <si>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</si>
  <si>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</si>
  <si>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</si>
  <si>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</si>
  <si>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</si>
  <si>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Денежные взыскания за наруш. Зак-ва РФ о  контрактной системе в сфере закупок товаров, работ , услуг</t>
  </si>
  <si>
    <t>Прогноз 2016 года</t>
  </si>
  <si>
    <t>Справочно факт 2016 к факту 2015</t>
  </si>
  <si>
    <t>% 2016 г. к 2015 г.</t>
  </si>
  <si>
    <t>М.И.Кудишина</t>
  </si>
  <si>
    <t>Суммы по искам о возмещении вреда, причиненного окружающей среде</t>
  </si>
  <si>
    <t>Исполнение доходной части   бюджета    Вольского муниципального района  на 01.12.2016 г.</t>
  </si>
  <si>
    <t>Факт на 01.12.2016</t>
  </si>
  <si>
    <t>факт на 01.12.2015</t>
  </si>
  <si>
    <t>декабрь  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</si>
</sst>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32">
      <selection activeCell="L12" sqref="L12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30" t="s">
        <v>47</v>
      </c>
      <c r="B1" s="30"/>
      <c r="C1" s="30"/>
      <c r="D1" s="30"/>
      <c r="E1" s="30"/>
      <c r="F1" s="30"/>
      <c r="G1" s="30"/>
    </row>
    <row r="2" spans="1:8" ht="45">
      <c r="A2" s="6" t="s">
        <v>0</v>
      </c>
      <c r="B2" s="5" t="s">
        <v>42</v>
      </c>
      <c r="C2" s="3" t="s">
        <v>48</v>
      </c>
      <c r="D2" s="4" t="s">
        <v>8</v>
      </c>
      <c r="E2" s="5" t="s">
        <v>43</v>
      </c>
      <c r="F2" s="5" t="s">
        <v>49</v>
      </c>
      <c r="G2" s="5" t="s">
        <v>44</v>
      </c>
      <c r="H2" s="25" t="s">
        <v>50</v>
      </c>
    </row>
    <row r="3" spans="1:8" ht="15">
      <c r="A3" s="6" t="s">
        <v>9</v>
      </c>
      <c r="B3" s="12">
        <f>B4+B16</f>
        <v>397406.99999999994</v>
      </c>
      <c r="C3" s="12">
        <f>C4+C16</f>
        <v>318862.5</v>
      </c>
      <c r="D3" s="12">
        <f>C3/B3*100</f>
        <v>80.23575327057652</v>
      </c>
      <c r="E3" s="13">
        <f>C3-F3</f>
        <v>50112.59999999998</v>
      </c>
      <c r="F3" s="12">
        <f>F4+F16</f>
        <v>268749.9</v>
      </c>
      <c r="G3" s="22">
        <f>C3/F3*100</f>
        <v>118.64655577546262</v>
      </c>
      <c r="H3" s="12">
        <f>H4+H16</f>
        <v>44086.399999999994</v>
      </c>
    </row>
    <row r="4" spans="1:8" ht="15">
      <c r="A4" s="6" t="s">
        <v>10</v>
      </c>
      <c r="B4" s="12">
        <f>B5+B7+B11+B15+B6</f>
        <v>287405.89999999997</v>
      </c>
      <c r="C4" s="12">
        <f>C5+C7+C11+C15+C6</f>
        <v>240475.6</v>
      </c>
      <c r="D4" s="12">
        <f aca="true" t="shared" si="0" ref="D4:D40">C4/B4*100</f>
        <v>83.67107286245691</v>
      </c>
      <c r="E4" s="13">
        <f aca="true" t="shared" si="1" ref="E4:E41">C4-F4</f>
        <v>24221.899999999994</v>
      </c>
      <c r="F4" s="12">
        <f>F5+F7+F11+F15+F6</f>
        <v>216253.7</v>
      </c>
      <c r="G4" s="22">
        <f>C4/F4*100</f>
        <v>111.200686970905</v>
      </c>
      <c r="H4" s="12">
        <f>H5+H7+H11+H15+H6</f>
        <v>39755.7</v>
      </c>
    </row>
    <row r="5" spans="1:8" ht="15">
      <c r="A5" s="6" t="s">
        <v>11</v>
      </c>
      <c r="B5" s="14">
        <v>240816.8</v>
      </c>
      <c r="C5" s="14">
        <v>193422.4</v>
      </c>
      <c r="D5" s="24">
        <f t="shared" si="0"/>
        <v>80.31931327050272</v>
      </c>
      <c r="E5" s="16">
        <f t="shared" si="1"/>
        <v>10360.100000000006</v>
      </c>
      <c r="F5" s="14">
        <v>183062.3</v>
      </c>
      <c r="G5" s="22">
        <f aca="true" t="shared" si="2" ref="G5:G39">C5/F5*100</f>
        <v>105.6593301843143</v>
      </c>
      <c r="H5" s="26">
        <v>37838</v>
      </c>
    </row>
    <row r="6" spans="1:8" ht="15">
      <c r="A6" s="6" t="s">
        <v>37</v>
      </c>
      <c r="B6" s="14">
        <v>14242.5</v>
      </c>
      <c r="C6" s="14">
        <v>18023.6</v>
      </c>
      <c r="D6" s="24">
        <f t="shared" si="0"/>
        <v>126.54800772336317</v>
      </c>
      <c r="E6" s="16">
        <f t="shared" si="1"/>
        <v>15676.599999999999</v>
      </c>
      <c r="F6" s="14">
        <v>2347</v>
      </c>
      <c r="G6" s="22">
        <f t="shared" si="2"/>
        <v>767.942053685556</v>
      </c>
      <c r="H6" s="26">
        <v>252.3</v>
      </c>
    </row>
    <row r="7" spans="1:8" ht="15.75" customHeight="1">
      <c r="A7" s="6" t="s">
        <v>5</v>
      </c>
      <c r="B7" s="12">
        <f>B8+B9+B10</f>
        <v>25946.6</v>
      </c>
      <c r="C7" s="12">
        <f>C8+C9+C10</f>
        <v>23123.200000000004</v>
      </c>
      <c r="D7" s="12">
        <f t="shared" si="0"/>
        <v>89.11842013982566</v>
      </c>
      <c r="E7" s="13">
        <f t="shared" si="1"/>
        <v>-955.799999999992</v>
      </c>
      <c r="F7" s="12">
        <f>F8+F9+F10</f>
        <v>24078.999999999996</v>
      </c>
      <c r="G7" s="22">
        <f t="shared" si="2"/>
        <v>96.03056605340757</v>
      </c>
      <c r="H7" s="12">
        <f>H8+H9+H10</f>
        <v>1119.2</v>
      </c>
    </row>
    <row r="8" spans="1:8" ht="25.5">
      <c r="A8" s="7" t="s">
        <v>1</v>
      </c>
      <c r="B8" s="15">
        <v>25500</v>
      </c>
      <c r="C8" s="14">
        <v>22109.9</v>
      </c>
      <c r="D8" s="24">
        <f t="shared" si="0"/>
        <v>86.70549019607844</v>
      </c>
      <c r="E8" s="16">
        <f>C8-F8</f>
        <v>-1497.199999999997</v>
      </c>
      <c r="F8" s="14">
        <v>23607.1</v>
      </c>
      <c r="G8" s="22">
        <f t="shared" si="2"/>
        <v>93.65784022603371</v>
      </c>
      <c r="H8" s="26">
        <v>1076.7</v>
      </c>
    </row>
    <row r="9" spans="1:8" ht="15">
      <c r="A9" s="7" t="s">
        <v>2</v>
      </c>
      <c r="B9" s="15">
        <v>399.5</v>
      </c>
      <c r="C9" s="14">
        <v>952.4</v>
      </c>
      <c r="D9" s="24">
        <f t="shared" si="0"/>
        <v>238.39799749687108</v>
      </c>
      <c r="E9" s="16">
        <f t="shared" si="1"/>
        <v>551.5999999999999</v>
      </c>
      <c r="F9" s="14">
        <v>400.8</v>
      </c>
      <c r="G9" s="22">
        <f t="shared" si="2"/>
        <v>237.62475049900198</v>
      </c>
      <c r="H9" s="26">
        <v>27.1</v>
      </c>
    </row>
    <row r="10" spans="1:8" ht="38.25">
      <c r="A10" s="7" t="s">
        <v>36</v>
      </c>
      <c r="B10" s="15">
        <v>47.1</v>
      </c>
      <c r="C10" s="14">
        <v>60.9</v>
      </c>
      <c r="D10" s="24">
        <f t="shared" si="0"/>
        <v>129.29936305732483</v>
      </c>
      <c r="E10" s="16">
        <f t="shared" si="1"/>
        <v>-10.199999999999996</v>
      </c>
      <c r="F10" s="14">
        <v>71.1</v>
      </c>
      <c r="G10" s="22">
        <f t="shared" si="2"/>
        <v>85.65400843881858</v>
      </c>
      <c r="H10" s="27">
        <v>15.4</v>
      </c>
    </row>
    <row r="11" spans="1:8" ht="25.5">
      <c r="A11" s="6" t="s">
        <v>12</v>
      </c>
      <c r="B11" s="12">
        <f>B13+B14</f>
        <v>6400</v>
      </c>
      <c r="C11" s="12">
        <f>C13+C14</f>
        <v>5906.4</v>
      </c>
      <c r="D11" s="12">
        <f t="shared" si="0"/>
        <v>92.2875</v>
      </c>
      <c r="E11" s="13">
        <f t="shared" si="1"/>
        <v>-825.8000000000002</v>
      </c>
      <c r="F11" s="12">
        <f>F13+F14</f>
        <v>6732.2</v>
      </c>
      <c r="G11" s="22">
        <f t="shared" si="2"/>
        <v>87.73357891922402</v>
      </c>
      <c r="H11" s="12">
        <f>H13+H14</f>
        <v>546.2</v>
      </c>
    </row>
    <row r="12" spans="1:8" ht="15">
      <c r="A12" s="7" t="s">
        <v>13</v>
      </c>
      <c r="B12" s="11"/>
      <c r="C12" s="11"/>
      <c r="D12" s="24"/>
      <c r="E12" s="13"/>
      <c r="F12" s="14"/>
      <c r="G12" s="22"/>
      <c r="H12" s="26"/>
    </row>
    <row r="13" spans="1:8" ht="25.5">
      <c r="A13" s="7" t="s">
        <v>14</v>
      </c>
      <c r="B13" s="15">
        <v>6400</v>
      </c>
      <c r="C13" s="15">
        <v>5896.4</v>
      </c>
      <c r="D13" s="24">
        <f t="shared" si="0"/>
        <v>92.13125</v>
      </c>
      <c r="E13" s="16">
        <f t="shared" si="1"/>
        <v>-765.8000000000002</v>
      </c>
      <c r="F13" s="14">
        <v>6662.2</v>
      </c>
      <c r="G13" s="22">
        <f t="shared" si="2"/>
        <v>88.50529855002851</v>
      </c>
      <c r="H13" s="27">
        <v>546.2</v>
      </c>
    </row>
    <row r="14" spans="1:8" ht="32.25" customHeight="1">
      <c r="A14" s="7" t="s">
        <v>34</v>
      </c>
      <c r="B14" s="15"/>
      <c r="C14" s="15">
        <v>10</v>
      </c>
      <c r="D14" s="24"/>
      <c r="E14" s="16">
        <f t="shared" si="1"/>
        <v>-60</v>
      </c>
      <c r="F14" s="14">
        <v>70</v>
      </c>
      <c r="G14" s="22">
        <f t="shared" si="2"/>
        <v>14.285714285714285</v>
      </c>
      <c r="H14" s="27"/>
    </row>
    <row r="15" spans="1:8" ht="48">
      <c r="A15" s="10" t="s">
        <v>6</v>
      </c>
      <c r="B15" s="12"/>
      <c r="C15" s="12"/>
      <c r="D15" s="12"/>
      <c r="E15" s="13">
        <f t="shared" si="1"/>
        <v>-33.2</v>
      </c>
      <c r="F15" s="12">
        <v>33.2</v>
      </c>
      <c r="G15" s="22"/>
      <c r="H15" s="26"/>
    </row>
    <row r="16" spans="1:8" ht="36">
      <c r="A16" s="10" t="s">
        <v>15</v>
      </c>
      <c r="B16" s="18">
        <f>B17+B23+B24+B25+B27+B41</f>
        <v>110001.09999999999</v>
      </c>
      <c r="C16" s="18">
        <f>C17+C23+C24+C25+C27+C41</f>
        <v>78386.89999999998</v>
      </c>
      <c r="D16" s="12">
        <f t="shared" si="0"/>
        <v>71.26010558076236</v>
      </c>
      <c r="E16" s="13">
        <f t="shared" si="1"/>
        <v>25890.699999999983</v>
      </c>
      <c r="F16" s="18">
        <f>F17+F23+F24+F25+F27+F41</f>
        <v>52496.2</v>
      </c>
      <c r="G16" s="22">
        <f t="shared" si="2"/>
        <v>149.3191888174763</v>
      </c>
      <c r="H16" s="18">
        <f>H17+H23+H24+H25+H27+H41</f>
        <v>4330.700000000001</v>
      </c>
    </row>
    <row r="17" spans="1:8" ht="48">
      <c r="A17" s="19" t="s">
        <v>31</v>
      </c>
      <c r="B17" s="12">
        <f>B18+B20+B22+B21+B19</f>
        <v>17835</v>
      </c>
      <c r="C17" s="12">
        <f>C18+C20+C22+C21+C19</f>
        <v>29871.699999999997</v>
      </c>
      <c r="D17" s="12">
        <f t="shared" si="0"/>
        <v>167.4892066162041</v>
      </c>
      <c r="E17" s="13">
        <f t="shared" si="1"/>
        <v>-2939.699999999997</v>
      </c>
      <c r="F17" s="12">
        <f>F18+F20+F22+F21+F19</f>
        <v>32811.399999999994</v>
      </c>
      <c r="G17" s="22">
        <f t="shared" si="2"/>
        <v>91.04061393296233</v>
      </c>
      <c r="H17" s="12">
        <f>H18+H20+H22+H21+H19</f>
        <v>2975.2000000000003</v>
      </c>
    </row>
    <row r="18" spans="1:8" ht="51">
      <c r="A18" s="7" t="s">
        <v>40</v>
      </c>
      <c r="B18" s="14">
        <v>10905</v>
      </c>
      <c r="C18" s="14">
        <v>18144.6</v>
      </c>
      <c r="D18" s="12">
        <f t="shared" si="0"/>
        <v>166.3878954607978</v>
      </c>
      <c r="E18" s="16">
        <f t="shared" si="1"/>
        <v>1129.5</v>
      </c>
      <c r="F18" s="14">
        <v>17015.1</v>
      </c>
      <c r="G18" s="22">
        <f t="shared" si="2"/>
        <v>106.63822134457041</v>
      </c>
      <c r="H18" s="27">
        <v>1498.4</v>
      </c>
    </row>
    <row r="19" spans="1:8" ht="38.25">
      <c r="A19" s="7" t="s">
        <v>39</v>
      </c>
      <c r="B19" s="14">
        <v>3400</v>
      </c>
      <c r="C19" s="14">
        <v>8444.3</v>
      </c>
      <c r="D19" s="12">
        <f t="shared" si="0"/>
        <v>248.3617647058823</v>
      </c>
      <c r="E19" s="16">
        <f t="shared" si="1"/>
        <v>-4024.6000000000004</v>
      </c>
      <c r="F19" s="14">
        <v>12468.9</v>
      </c>
      <c r="G19" s="22">
        <f t="shared" si="2"/>
        <v>67.72289456166943</v>
      </c>
      <c r="H19" s="27">
        <v>1133.5</v>
      </c>
    </row>
    <row r="20" spans="1:8" ht="39.75" customHeight="1">
      <c r="A20" s="7" t="s">
        <v>16</v>
      </c>
      <c r="B20" s="15">
        <v>2800</v>
      </c>
      <c r="C20" s="14">
        <v>2606.6</v>
      </c>
      <c r="D20" s="12">
        <f t="shared" si="0"/>
        <v>93.09285714285714</v>
      </c>
      <c r="E20" s="16">
        <f t="shared" si="1"/>
        <v>7</v>
      </c>
      <c r="F20" s="14">
        <v>2599.6</v>
      </c>
      <c r="G20" s="22">
        <f t="shared" si="2"/>
        <v>100.26927219572241</v>
      </c>
      <c r="H20" s="27">
        <v>249.9</v>
      </c>
    </row>
    <row r="21" spans="1:8" ht="27.75" customHeight="1">
      <c r="A21" s="7" t="s">
        <v>33</v>
      </c>
      <c r="B21" s="15">
        <v>30</v>
      </c>
      <c r="C21" s="14">
        <v>19.5</v>
      </c>
      <c r="D21" s="12">
        <f t="shared" si="0"/>
        <v>65</v>
      </c>
      <c r="E21" s="16">
        <f t="shared" si="1"/>
        <v>18.9</v>
      </c>
      <c r="F21" s="14">
        <v>0.6</v>
      </c>
      <c r="G21" s="22">
        <f t="shared" si="2"/>
        <v>3250</v>
      </c>
      <c r="H21" s="27"/>
    </row>
    <row r="22" spans="1:8" ht="53.25" customHeight="1">
      <c r="A22" s="7" t="s">
        <v>38</v>
      </c>
      <c r="B22" s="15">
        <v>700</v>
      </c>
      <c r="C22" s="15">
        <v>656.7</v>
      </c>
      <c r="D22" s="12">
        <f t="shared" si="0"/>
        <v>93.81428571428572</v>
      </c>
      <c r="E22" s="16">
        <f t="shared" si="1"/>
        <v>-70.5</v>
      </c>
      <c r="F22" s="15">
        <v>727.2</v>
      </c>
      <c r="G22" s="22">
        <f t="shared" si="2"/>
        <v>90.3052805280528</v>
      </c>
      <c r="H22" s="27">
        <v>93.4</v>
      </c>
    </row>
    <row r="23" spans="1:8" ht="35.25" customHeight="1">
      <c r="A23" s="10" t="s">
        <v>17</v>
      </c>
      <c r="B23" s="12">
        <v>643.5</v>
      </c>
      <c r="C23" s="12">
        <v>2906.4</v>
      </c>
      <c r="D23" s="12">
        <f t="shared" si="0"/>
        <v>451.65501165501166</v>
      </c>
      <c r="E23" s="13">
        <f t="shared" si="1"/>
        <v>1031.9</v>
      </c>
      <c r="F23" s="12">
        <v>1874.5</v>
      </c>
      <c r="G23" s="22">
        <f t="shared" si="2"/>
        <v>155.049346492398</v>
      </c>
      <c r="H23" s="28">
        <v>23.9</v>
      </c>
    </row>
    <row r="24" spans="1:8" ht="48">
      <c r="A24" s="10" t="s">
        <v>18</v>
      </c>
      <c r="B24" s="12">
        <v>8444.4</v>
      </c>
      <c r="C24" s="12">
        <v>6319.2</v>
      </c>
      <c r="D24" s="12">
        <f t="shared" si="0"/>
        <v>74.83302543697599</v>
      </c>
      <c r="E24" s="13">
        <f t="shared" si="1"/>
        <v>1688.5</v>
      </c>
      <c r="F24" s="12">
        <v>4630.7</v>
      </c>
      <c r="G24" s="22">
        <f t="shared" si="2"/>
        <v>136.46316971516185</v>
      </c>
      <c r="H24" s="28">
        <v>595.8</v>
      </c>
    </row>
    <row r="25" spans="1:8" ht="36">
      <c r="A25" s="10" t="s">
        <v>32</v>
      </c>
      <c r="B25" s="12">
        <v>79930</v>
      </c>
      <c r="C25" s="12">
        <v>34350</v>
      </c>
      <c r="D25" s="12">
        <f t="shared" si="0"/>
        <v>42.975103215313396</v>
      </c>
      <c r="E25" s="13">
        <f t="shared" si="1"/>
        <v>24935.6</v>
      </c>
      <c r="F25" s="12">
        <v>9414.4</v>
      </c>
      <c r="G25" s="22">
        <f t="shared" si="2"/>
        <v>364.86658735554045</v>
      </c>
      <c r="H25" s="29">
        <v>323.4</v>
      </c>
    </row>
    <row r="26" spans="1:8" ht="24">
      <c r="A26" s="10" t="s">
        <v>3</v>
      </c>
      <c r="B26" s="11"/>
      <c r="C26" s="11"/>
      <c r="D26" s="12"/>
      <c r="E26" s="13">
        <f t="shared" si="1"/>
        <v>0</v>
      </c>
      <c r="F26" s="12"/>
      <c r="G26" s="22"/>
      <c r="H26" s="28"/>
    </row>
    <row r="27" spans="1:8" ht="24">
      <c r="A27" s="10" t="s">
        <v>4</v>
      </c>
      <c r="B27" s="12">
        <f>B28+B29+B30+B32+B33+B34+B35+B37+B38+B39+B36</f>
        <v>3148.2</v>
      </c>
      <c r="C27" s="12">
        <f>C28+C29+C30+C32+C33+C34+C35+C37+C38+C39+C36</f>
        <v>4938.9</v>
      </c>
      <c r="D27" s="12">
        <f t="shared" si="0"/>
        <v>156.8801219744616</v>
      </c>
      <c r="E27" s="12">
        <f>E28+E29+E30+E32+E33+E34+E35+E37+E38+E39</f>
        <v>1177.9999999999998</v>
      </c>
      <c r="F27" s="12">
        <f>F28+F29+F30+F32+F33+F34+F35+F37+F38+F39+F36</f>
        <v>3762.7999999999997</v>
      </c>
      <c r="G27" s="22">
        <f t="shared" si="2"/>
        <v>131.25597958966725</v>
      </c>
      <c r="H27" s="12">
        <f>H28+H29+H30+H32+H33+H34+H35+H37+H38+H39+H36</f>
        <v>414.5</v>
      </c>
    </row>
    <row r="28" spans="1:8" ht="25.5">
      <c r="A28" s="7" t="s">
        <v>19</v>
      </c>
      <c r="B28" s="15">
        <v>67</v>
      </c>
      <c r="C28" s="15">
        <v>36.8</v>
      </c>
      <c r="D28" s="12">
        <f t="shared" si="0"/>
        <v>54.92537313432836</v>
      </c>
      <c r="E28" s="16">
        <f t="shared" si="1"/>
        <v>-16.1</v>
      </c>
      <c r="F28" s="14">
        <v>52.9</v>
      </c>
      <c r="G28" s="22">
        <f t="shared" si="2"/>
        <v>69.56521739130434</v>
      </c>
      <c r="H28" s="27">
        <v>2.5</v>
      </c>
    </row>
    <row r="29" spans="1:8" ht="38.25">
      <c r="A29" s="7" t="s">
        <v>20</v>
      </c>
      <c r="B29" s="15">
        <v>150</v>
      </c>
      <c r="C29" s="15">
        <v>225</v>
      </c>
      <c r="D29" s="12">
        <f t="shared" si="0"/>
        <v>150</v>
      </c>
      <c r="E29" s="16">
        <f t="shared" si="1"/>
        <v>74</v>
      </c>
      <c r="F29" s="14">
        <v>151</v>
      </c>
      <c r="G29" s="22">
        <f t="shared" si="2"/>
        <v>149.0066225165563</v>
      </c>
      <c r="H29" s="27">
        <v>46</v>
      </c>
    </row>
    <row r="30" spans="1:8" ht="51">
      <c r="A30" s="7" t="s">
        <v>21</v>
      </c>
      <c r="B30" s="15">
        <v>210</v>
      </c>
      <c r="C30" s="15">
        <v>147.2</v>
      </c>
      <c r="D30" s="12">
        <f t="shared" si="0"/>
        <v>70.09523809523809</v>
      </c>
      <c r="E30" s="16">
        <f t="shared" si="1"/>
        <v>-29</v>
      </c>
      <c r="F30" s="14">
        <v>176.2</v>
      </c>
      <c r="G30" s="22">
        <f t="shared" si="2"/>
        <v>83.54143019296254</v>
      </c>
      <c r="H30" s="27">
        <v>23</v>
      </c>
    </row>
    <row r="31" spans="1:8" ht="25.5" hidden="1">
      <c r="A31" s="7" t="s">
        <v>30</v>
      </c>
      <c r="B31" s="15"/>
      <c r="C31" s="15"/>
      <c r="D31" s="12" t="e">
        <f t="shared" si="0"/>
        <v>#DIV/0!</v>
      </c>
      <c r="E31" s="16">
        <f t="shared" si="1"/>
        <v>0</v>
      </c>
      <c r="F31" s="14"/>
      <c r="G31" s="22" t="e">
        <f t="shared" si="2"/>
        <v>#DIV/0!</v>
      </c>
      <c r="H31" s="27"/>
    </row>
    <row r="32" spans="1:8" ht="38.25">
      <c r="A32" s="7" t="s">
        <v>22</v>
      </c>
      <c r="B32" s="15">
        <v>381</v>
      </c>
      <c r="C32" s="15">
        <v>539</v>
      </c>
      <c r="D32" s="12">
        <f t="shared" si="0"/>
        <v>141.4698162729659</v>
      </c>
      <c r="E32" s="16">
        <f t="shared" si="1"/>
        <v>-262.5</v>
      </c>
      <c r="F32" s="14">
        <v>801.5</v>
      </c>
      <c r="G32" s="22">
        <f t="shared" si="2"/>
        <v>67.24890829694323</v>
      </c>
      <c r="H32" s="27">
        <v>23</v>
      </c>
    </row>
    <row r="33" spans="1:8" ht="25.5">
      <c r="A33" s="7" t="s">
        <v>23</v>
      </c>
      <c r="B33" s="15">
        <v>380.8</v>
      </c>
      <c r="C33" s="15"/>
      <c r="D33" s="12">
        <f t="shared" si="0"/>
        <v>0</v>
      </c>
      <c r="E33" s="16">
        <f>C33-F33</f>
        <v>-85</v>
      </c>
      <c r="F33" s="14">
        <v>85</v>
      </c>
      <c r="G33" s="22">
        <f t="shared" si="2"/>
        <v>0</v>
      </c>
      <c r="H33" s="27">
        <v>15.5</v>
      </c>
    </row>
    <row r="34" spans="1:8" ht="38.25" customHeight="1">
      <c r="A34" s="7" t="s">
        <v>24</v>
      </c>
      <c r="B34" s="15">
        <v>235.1</v>
      </c>
      <c r="C34" s="15">
        <v>629.6</v>
      </c>
      <c r="D34" s="12">
        <f t="shared" si="0"/>
        <v>267.80093577201194</v>
      </c>
      <c r="E34" s="16">
        <f t="shared" si="1"/>
        <v>218.5</v>
      </c>
      <c r="F34" s="14">
        <v>411.1</v>
      </c>
      <c r="G34" s="22">
        <f t="shared" si="2"/>
        <v>153.15008513743615</v>
      </c>
      <c r="H34" s="27">
        <v>107</v>
      </c>
    </row>
    <row r="35" spans="1:8" ht="38.25">
      <c r="A35" s="7" t="s">
        <v>25</v>
      </c>
      <c r="B35" s="15">
        <v>24.8</v>
      </c>
      <c r="C35" s="15">
        <v>6.3</v>
      </c>
      <c r="D35" s="12">
        <f t="shared" si="0"/>
        <v>25.403225806451612</v>
      </c>
      <c r="E35" s="16">
        <f>C35-F35</f>
        <v>-11.2</v>
      </c>
      <c r="F35" s="14">
        <v>17.5</v>
      </c>
      <c r="G35" s="22">
        <f t="shared" si="2"/>
        <v>36</v>
      </c>
      <c r="H35" s="27">
        <v>2</v>
      </c>
    </row>
    <row r="36" spans="1:8" ht="38.25">
      <c r="A36" s="7" t="s">
        <v>46</v>
      </c>
      <c r="B36" s="15">
        <v>6.3</v>
      </c>
      <c r="C36" s="15">
        <v>6.3</v>
      </c>
      <c r="D36" s="12">
        <f t="shared" si="0"/>
        <v>100</v>
      </c>
      <c r="E36" s="16">
        <f>C36-F36</f>
        <v>-1.8999999999999995</v>
      </c>
      <c r="F36" s="14">
        <v>8.2</v>
      </c>
      <c r="G36" s="22">
        <f t="shared" si="2"/>
        <v>76.82926829268293</v>
      </c>
      <c r="H36" s="27">
        <v>0</v>
      </c>
    </row>
    <row r="37" spans="1:8" ht="53.25" customHeight="1">
      <c r="A37" s="7" t="s">
        <v>41</v>
      </c>
      <c r="B37" s="15">
        <v>35</v>
      </c>
      <c r="C37" s="15">
        <v>26.3</v>
      </c>
      <c r="D37" s="12">
        <f t="shared" si="0"/>
        <v>75.14285714285714</v>
      </c>
      <c r="E37" s="16">
        <f t="shared" si="1"/>
        <v>-83</v>
      </c>
      <c r="F37" s="14">
        <v>109.3</v>
      </c>
      <c r="G37" s="22">
        <f t="shared" si="2"/>
        <v>24.06221408966148</v>
      </c>
      <c r="H37" s="27">
        <v>15</v>
      </c>
    </row>
    <row r="38" spans="1:8" ht="27.75" customHeight="1">
      <c r="A38" s="7" t="s">
        <v>35</v>
      </c>
      <c r="B38" s="15">
        <v>124.8</v>
      </c>
      <c r="C38" s="15">
        <v>147.2</v>
      </c>
      <c r="D38" s="12">
        <f t="shared" si="0"/>
        <v>117.94871794871796</v>
      </c>
      <c r="E38" s="16">
        <f t="shared" si="1"/>
        <v>82.49999999999999</v>
      </c>
      <c r="F38" s="14">
        <v>64.7</v>
      </c>
      <c r="G38" s="22">
        <f t="shared" si="2"/>
        <v>227.5115919629057</v>
      </c>
      <c r="H38" s="27">
        <v>17</v>
      </c>
    </row>
    <row r="39" spans="1:8" ht="17.25" customHeight="1">
      <c r="A39" s="7" t="s">
        <v>26</v>
      </c>
      <c r="B39" s="12">
        <v>1533.4</v>
      </c>
      <c r="C39" s="12">
        <v>3175.2</v>
      </c>
      <c r="D39" s="12">
        <f t="shared" si="0"/>
        <v>207.06925785835395</v>
      </c>
      <c r="E39" s="13">
        <f t="shared" si="1"/>
        <v>1289.7999999999997</v>
      </c>
      <c r="F39" s="12">
        <v>1885.4</v>
      </c>
      <c r="G39" s="22">
        <f t="shared" si="2"/>
        <v>168.4098864962342</v>
      </c>
      <c r="H39" s="28">
        <v>163.5</v>
      </c>
    </row>
    <row r="40" spans="1:8" ht="25.5" hidden="1">
      <c r="A40" s="7" t="s">
        <v>30</v>
      </c>
      <c r="B40" s="15"/>
      <c r="C40" s="15"/>
      <c r="D40" s="12" t="e">
        <f t="shared" si="0"/>
        <v>#DIV/0!</v>
      </c>
      <c r="E40" s="16"/>
      <c r="F40" s="14"/>
      <c r="G40" s="23" t="e">
        <f>C40/F40*100</f>
        <v>#DIV/0!</v>
      </c>
      <c r="H40" s="27"/>
    </row>
    <row r="41" spans="1:8" ht="25.5">
      <c r="A41" s="6" t="s">
        <v>7</v>
      </c>
      <c r="B41" s="17">
        <v>0</v>
      </c>
      <c r="C41" s="11">
        <v>0.7</v>
      </c>
      <c r="D41" s="12"/>
      <c r="E41" s="13">
        <f t="shared" si="1"/>
        <v>-1.7</v>
      </c>
      <c r="F41" s="12">
        <v>2.4</v>
      </c>
      <c r="G41" s="23"/>
      <c r="H41" s="28">
        <v>-2.1</v>
      </c>
    </row>
    <row r="42" spans="1:7" ht="0.75" customHeight="1" hidden="1">
      <c r="A42" s="7" t="s">
        <v>27</v>
      </c>
      <c r="B42" s="18"/>
      <c r="C42" s="18"/>
      <c r="D42" s="12"/>
      <c r="E42" s="13"/>
      <c r="F42" s="12"/>
      <c r="G42" s="23" t="e">
        <f>C42/F42*100</f>
        <v>#DIV/0!</v>
      </c>
    </row>
    <row r="43" spans="1:6" ht="15">
      <c r="A43" s="8"/>
      <c r="F43" s="1"/>
    </row>
    <row r="44" spans="1:3" ht="15">
      <c r="A44" s="20" t="s">
        <v>28</v>
      </c>
      <c r="B44" s="21"/>
      <c r="C44" s="21"/>
    </row>
    <row r="45" spans="1:3" ht="15">
      <c r="A45" s="20" t="s">
        <v>29</v>
      </c>
      <c r="B45" s="21"/>
      <c r="C45" t="s">
        <v>45</v>
      </c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</sheetData>
  <sheetProtection/>
  <mergeCells count="1">
    <mergeCell ref="A1:G1"/>
  </mergeCells>
  <printOptions/>
  <pageMargins left="0" right="0" top="0.7874015748031497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1</cp:lastModifiedBy>
  <cp:lastPrinted>2016-12-06T10:49:34Z</cp:lastPrinted>
  <dcterms:created xsi:type="dcterms:W3CDTF">2003-08-05T13:28:30Z</dcterms:created>
  <dcterms:modified xsi:type="dcterms:W3CDTF">2016-12-06T10:53:31Z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